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bbatrust.sharepoint.com/sites/Shared/Shared Documents/360 Giving/360 Page for Website/March 2023/"/>
    </mc:Choice>
  </mc:AlternateContent>
  <xr:revisionPtr revIDLastSave="0" documentId="8_{8081DCE3-E488-4F8B-9472-DCCF3CE77B40}" xr6:coauthVersionLast="47" xr6:coauthVersionMax="47" xr10:uidLastSave="{00000000-0000-0000-0000-000000000000}"/>
  <bookViews>
    <workbookView xWindow="-108" yWindow="-108" windowWidth="23256" windowHeight="12576" xr2:uid="{7414C320-76D2-46D7-A497-030B5DE016EF}"/>
  </bookViews>
  <sheets>
    <sheet name="360-dat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0" i="1" l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U49" i="1"/>
  <c r="T49" i="1"/>
  <c r="S49" i="1"/>
  <c r="R49" i="1"/>
  <c r="Q49" i="1"/>
  <c r="P49" i="1"/>
  <c r="O49" i="1"/>
  <c r="N49" i="1"/>
  <c r="M49" i="1"/>
  <c r="L49" i="1"/>
  <c r="J49" i="1" s="1"/>
  <c r="K49" i="1"/>
  <c r="I49" i="1"/>
  <c r="H49" i="1"/>
  <c r="G49" i="1"/>
  <c r="F49" i="1"/>
  <c r="E49" i="1"/>
  <c r="D49" i="1"/>
  <c r="C49" i="1"/>
  <c r="B49" i="1"/>
  <c r="A49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U47" i="1"/>
  <c r="T47" i="1"/>
  <c r="S47" i="1"/>
  <c r="R47" i="1"/>
  <c r="Q47" i="1"/>
  <c r="P47" i="1"/>
  <c r="O47" i="1"/>
  <c r="N47" i="1"/>
  <c r="M47" i="1"/>
  <c r="L47" i="1"/>
  <c r="J47" i="1" s="1"/>
  <c r="K47" i="1"/>
  <c r="I47" i="1"/>
  <c r="H47" i="1"/>
  <c r="G47" i="1"/>
  <c r="F47" i="1"/>
  <c r="E47" i="1"/>
  <c r="D47" i="1"/>
  <c r="C47" i="1"/>
  <c r="B47" i="1"/>
  <c r="A47" i="1"/>
  <c r="U46" i="1"/>
  <c r="T46" i="1"/>
  <c r="S46" i="1"/>
  <c r="R46" i="1"/>
  <c r="Q46" i="1"/>
  <c r="P46" i="1"/>
  <c r="O46" i="1"/>
  <c r="N46" i="1"/>
  <c r="M46" i="1"/>
  <c r="L46" i="1"/>
  <c r="J46" i="1" s="1"/>
  <c r="K46" i="1"/>
  <c r="I46" i="1"/>
  <c r="H46" i="1"/>
  <c r="G46" i="1"/>
  <c r="F46" i="1"/>
  <c r="E46" i="1"/>
  <c r="D46" i="1"/>
  <c r="C46" i="1"/>
  <c r="B46" i="1"/>
  <c r="A46" i="1"/>
  <c r="U45" i="1"/>
  <c r="T45" i="1"/>
  <c r="S45" i="1"/>
  <c r="R45" i="1"/>
  <c r="Q45" i="1"/>
  <c r="P45" i="1"/>
  <c r="O45" i="1"/>
  <c r="N45" i="1"/>
  <c r="M45" i="1"/>
  <c r="L45" i="1"/>
  <c r="K45" i="1"/>
  <c r="J45" i="1" s="1"/>
  <c r="I45" i="1"/>
  <c r="H45" i="1"/>
  <c r="G45" i="1"/>
  <c r="F45" i="1"/>
  <c r="E45" i="1"/>
  <c r="D45" i="1"/>
  <c r="C45" i="1"/>
  <c r="B45" i="1"/>
  <c r="A45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U43" i="1"/>
  <c r="T43" i="1"/>
  <c r="S43" i="1"/>
  <c r="R43" i="1"/>
  <c r="Q43" i="1"/>
  <c r="P43" i="1"/>
  <c r="O43" i="1"/>
  <c r="N43" i="1"/>
  <c r="M43" i="1"/>
  <c r="L43" i="1"/>
  <c r="J43" i="1" s="1"/>
  <c r="K43" i="1"/>
  <c r="I43" i="1"/>
  <c r="H43" i="1"/>
  <c r="G43" i="1"/>
  <c r="F43" i="1"/>
  <c r="E43" i="1"/>
  <c r="D43" i="1"/>
  <c r="C43" i="1"/>
  <c r="B43" i="1"/>
  <c r="A43" i="1"/>
  <c r="U42" i="1"/>
  <c r="T42" i="1"/>
  <c r="S42" i="1"/>
  <c r="R42" i="1"/>
  <c r="Q42" i="1"/>
  <c r="P42" i="1"/>
  <c r="O42" i="1"/>
  <c r="N42" i="1"/>
  <c r="M42" i="1"/>
  <c r="L42" i="1"/>
  <c r="J42" i="1" s="1"/>
  <c r="K42" i="1"/>
  <c r="I42" i="1"/>
  <c r="H42" i="1"/>
  <c r="G42" i="1"/>
  <c r="F42" i="1"/>
  <c r="E42" i="1"/>
  <c r="D42" i="1"/>
  <c r="C42" i="1"/>
  <c r="B42" i="1"/>
  <c r="A42" i="1"/>
  <c r="U41" i="1"/>
  <c r="T41" i="1"/>
  <c r="S41" i="1"/>
  <c r="R41" i="1"/>
  <c r="Q41" i="1"/>
  <c r="P41" i="1"/>
  <c r="O41" i="1"/>
  <c r="N41" i="1"/>
  <c r="M41" i="1"/>
  <c r="L41" i="1"/>
  <c r="J41" i="1" s="1"/>
  <c r="K41" i="1"/>
  <c r="I41" i="1"/>
  <c r="H41" i="1"/>
  <c r="G41" i="1"/>
  <c r="F41" i="1"/>
  <c r="E41" i="1"/>
  <c r="D41" i="1"/>
  <c r="C41" i="1"/>
  <c r="B41" i="1"/>
  <c r="A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U39" i="1"/>
  <c r="T39" i="1"/>
  <c r="S39" i="1"/>
  <c r="R39" i="1"/>
  <c r="Q39" i="1"/>
  <c r="P39" i="1"/>
  <c r="O39" i="1"/>
  <c r="N39" i="1"/>
  <c r="M39" i="1"/>
  <c r="L39" i="1"/>
  <c r="J39" i="1" s="1"/>
  <c r="K39" i="1"/>
  <c r="I39" i="1"/>
  <c r="H39" i="1"/>
  <c r="G39" i="1"/>
  <c r="F39" i="1"/>
  <c r="E39" i="1"/>
  <c r="D39" i="1"/>
  <c r="C39" i="1"/>
  <c r="B39" i="1"/>
  <c r="A39" i="1"/>
  <c r="U38" i="1"/>
  <c r="T38" i="1"/>
  <c r="S38" i="1"/>
  <c r="R38" i="1"/>
  <c r="Q38" i="1"/>
  <c r="P38" i="1"/>
  <c r="O38" i="1"/>
  <c r="N38" i="1"/>
  <c r="M38" i="1"/>
  <c r="L38" i="1"/>
  <c r="J38" i="1" s="1"/>
  <c r="K38" i="1"/>
  <c r="I38" i="1"/>
  <c r="H38" i="1"/>
  <c r="G38" i="1"/>
  <c r="F38" i="1"/>
  <c r="E38" i="1"/>
  <c r="D38" i="1"/>
  <c r="C38" i="1"/>
  <c r="B38" i="1"/>
  <c r="A38" i="1"/>
  <c r="U37" i="1"/>
  <c r="T37" i="1"/>
  <c r="S37" i="1"/>
  <c r="R37" i="1"/>
  <c r="Q37" i="1"/>
  <c r="P37" i="1"/>
  <c r="O37" i="1"/>
  <c r="N37" i="1"/>
  <c r="M37" i="1"/>
  <c r="J37" i="1" s="1"/>
  <c r="L37" i="1"/>
  <c r="K37" i="1"/>
  <c r="I37" i="1"/>
  <c r="H37" i="1"/>
  <c r="G37" i="1"/>
  <c r="F37" i="1"/>
  <c r="E37" i="1"/>
  <c r="D37" i="1"/>
  <c r="C37" i="1"/>
  <c r="B37" i="1"/>
  <c r="A37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U35" i="1"/>
  <c r="T35" i="1"/>
  <c r="S35" i="1"/>
  <c r="R35" i="1"/>
  <c r="Q35" i="1"/>
  <c r="P35" i="1"/>
  <c r="O35" i="1"/>
  <c r="N35" i="1"/>
  <c r="M35" i="1"/>
  <c r="L35" i="1"/>
  <c r="J35" i="1" s="1"/>
  <c r="K35" i="1"/>
  <c r="I35" i="1"/>
  <c r="H35" i="1"/>
  <c r="G35" i="1"/>
  <c r="F35" i="1"/>
  <c r="E35" i="1"/>
  <c r="D35" i="1"/>
  <c r="C35" i="1"/>
  <c r="B35" i="1"/>
  <c r="A35" i="1"/>
  <c r="U34" i="1"/>
  <c r="T34" i="1"/>
  <c r="S34" i="1"/>
  <c r="R34" i="1"/>
  <c r="Q34" i="1"/>
  <c r="P34" i="1"/>
  <c r="O34" i="1"/>
  <c r="N34" i="1"/>
  <c r="M34" i="1"/>
  <c r="L34" i="1"/>
  <c r="J34" i="1" s="1"/>
  <c r="K34" i="1"/>
  <c r="I34" i="1"/>
  <c r="H34" i="1"/>
  <c r="G34" i="1"/>
  <c r="F34" i="1"/>
  <c r="E34" i="1"/>
  <c r="D34" i="1"/>
  <c r="C34" i="1"/>
  <c r="B34" i="1"/>
  <c r="A34" i="1"/>
  <c r="U33" i="1"/>
  <c r="T33" i="1"/>
  <c r="S33" i="1"/>
  <c r="R33" i="1"/>
  <c r="Q33" i="1"/>
  <c r="P33" i="1"/>
  <c r="O33" i="1"/>
  <c r="N33" i="1"/>
  <c r="M33" i="1"/>
  <c r="L33" i="1"/>
  <c r="J33" i="1" s="1"/>
  <c r="K33" i="1"/>
  <c r="I33" i="1"/>
  <c r="H33" i="1"/>
  <c r="G33" i="1"/>
  <c r="F33" i="1"/>
  <c r="E33" i="1"/>
  <c r="D33" i="1"/>
  <c r="C33" i="1"/>
  <c r="B33" i="1"/>
  <c r="A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U31" i="1"/>
  <c r="T31" i="1"/>
  <c r="S31" i="1"/>
  <c r="R31" i="1"/>
  <c r="Q31" i="1"/>
  <c r="P31" i="1"/>
  <c r="O31" i="1"/>
  <c r="N31" i="1"/>
  <c r="M31" i="1"/>
  <c r="L31" i="1"/>
  <c r="J31" i="1" s="1"/>
  <c r="K31" i="1"/>
  <c r="I31" i="1"/>
  <c r="H31" i="1"/>
  <c r="G31" i="1"/>
  <c r="F31" i="1"/>
  <c r="E31" i="1"/>
  <c r="D31" i="1"/>
  <c r="C31" i="1"/>
  <c r="B31" i="1"/>
  <c r="A31" i="1"/>
  <c r="U30" i="1"/>
  <c r="T30" i="1"/>
  <c r="S30" i="1"/>
  <c r="R30" i="1"/>
  <c r="Q30" i="1"/>
  <c r="P30" i="1"/>
  <c r="O30" i="1"/>
  <c r="N30" i="1"/>
  <c r="M30" i="1"/>
  <c r="L30" i="1"/>
  <c r="J30" i="1" s="1"/>
  <c r="K30" i="1"/>
  <c r="I30" i="1"/>
  <c r="H30" i="1"/>
  <c r="G30" i="1"/>
  <c r="F30" i="1"/>
  <c r="E30" i="1"/>
  <c r="D30" i="1"/>
  <c r="C30" i="1"/>
  <c r="B30" i="1"/>
  <c r="A30" i="1"/>
  <c r="U29" i="1"/>
  <c r="T29" i="1"/>
  <c r="S29" i="1"/>
  <c r="R29" i="1"/>
  <c r="Q29" i="1"/>
  <c r="P29" i="1"/>
  <c r="O29" i="1"/>
  <c r="N29" i="1"/>
  <c r="M29" i="1"/>
  <c r="J29" i="1" s="1"/>
  <c r="L29" i="1"/>
  <c r="K29" i="1"/>
  <c r="I29" i="1"/>
  <c r="H29" i="1"/>
  <c r="G29" i="1"/>
  <c r="F29" i="1"/>
  <c r="E29" i="1"/>
  <c r="D29" i="1"/>
  <c r="C29" i="1"/>
  <c r="B29" i="1"/>
  <c r="A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U27" i="1"/>
  <c r="T27" i="1"/>
  <c r="S27" i="1"/>
  <c r="R27" i="1"/>
  <c r="Q27" i="1"/>
  <c r="P27" i="1"/>
  <c r="O27" i="1"/>
  <c r="N27" i="1"/>
  <c r="M27" i="1"/>
  <c r="L27" i="1"/>
  <c r="J27" i="1" s="1"/>
  <c r="K27" i="1"/>
  <c r="I27" i="1"/>
  <c r="H27" i="1"/>
  <c r="G27" i="1"/>
  <c r="F27" i="1"/>
  <c r="E27" i="1"/>
  <c r="D27" i="1"/>
  <c r="C27" i="1"/>
  <c r="B27" i="1"/>
  <c r="A27" i="1"/>
  <c r="U26" i="1"/>
  <c r="T26" i="1"/>
  <c r="S26" i="1"/>
  <c r="R26" i="1"/>
  <c r="Q26" i="1"/>
  <c r="P26" i="1"/>
  <c r="O26" i="1"/>
  <c r="N26" i="1"/>
  <c r="M26" i="1"/>
  <c r="L26" i="1"/>
  <c r="J26" i="1" s="1"/>
  <c r="K26" i="1"/>
  <c r="I26" i="1"/>
  <c r="H26" i="1"/>
  <c r="G26" i="1"/>
  <c r="F26" i="1"/>
  <c r="E26" i="1"/>
  <c r="D26" i="1"/>
  <c r="C26" i="1"/>
  <c r="B26" i="1"/>
  <c r="A26" i="1"/>
  <c r="U25" i="1"/>
  <c r="T25" i="1"/>
  <c r="S25" i="1"/>
  <c r="R25" i="1"/>
  <c r="Q25" i="1"/>
  <c r="P25" i="1"/>
  <c r="O25" i="1"/>
  <c r="N25" i="1"/>
  <c r="M25" i="1"/>
  <c r="L25" i="1"/>
  <c r="J25" i="1" s="1"/>
  <c r="K25" i="1"/>
  <c r="I25" i="1"/>
  <c r="H25" i="1"/>
  <c r="G25" i="1"/>
  <c r="F25" i="1"/>
  <c r="E25" i="1"/>
  <c r="D25" i="1"/>
  <c r="C25" i="1"/>
  <c r="B25" i="1"/>
  <c r="A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U23" i="1"/>
  <c r="T23" i="1"/>
  <c r="S23" i="1"/>
  <c r="R23" i="1"/>
  <c r="Q23" i="1"/>
  <c r="P23" i="1"/>
  <c r="O23" i="1"/>
  <c r="N23" i="1"/>
  <c r="M23" i="1"/>
  <c r="L23" i="1"/>
  <c r="J23" i="1" s="1"/>
  <c r="K23" i="1"/>
  <c r="I23" i="1"/>
  <c r="H23" i="1"/>
  <c r="G23" i="1"/>
  <c r="F23" i="1"/>
  <c r="E23" i="1"/>
  <c r="D23" i="1"/>
  <c r="C23" i="1"/>
  <c r="B23" i="1"/>
  <c r="A23" i="1"/>
  <c r="U22" i="1"/>
  <c r="T22" i="1"/>
  <c r="S22" i="1"/>
  <c r="R22" i="1"/>
  <c r="Q22" i="1"/>
  <c r="P22" i="1"/>
  <c r="O22" i="1"/>
  <c r="N22" i="1"/>
  <c r="M22" i="1"/>
  <c r="L22" i="1"/>
  <c r="J22" i="1" s="1"/>
  <c r="K22" i="1"/>
  <c r="I22" i="1"/>
  <c r="H22" i="1"/>
  <c r="G22" i="1"/>
  <c r="F22" i="1"/>
  <c r="E22" i="1"/>
  <c r="D22" i="1"/>
  <c r="C22" i="1"/>
  <c r="B22" i="1"/>
  <c r="A22" i="1"/>
  <c r="U21" i="1"/>
  <c r="T21" i="1"/>
  <c r="S21" i="1"/>
  <c r="R21" i="1"/>
  <c r="Q21" i="1"/>
  <c r="P21" i="1"/>
  <c r="O21" i="1"/>
  <c r="N21" i="1"/>
  <c r="M21" i="1"/>
  <c r="J21" i="1" s="1"/>
  <c r="L21" i="1"/>
  <c r="K21" i="1"/>
  <c r="I21" i="1"/>
  <c r="H21" i="1"/>
  <c r="G21" i="1"/>
  <c r="F21" i="1"/>
  <c r="E21" i="1"/>
  <c r="D21" i="1"/>
  <c r="C21" i="1"/>
  <c r="B21" i="1"/>
  <c r="A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U19" i="1"/>
  <c r="T19" i="1"/>
  <c r="S19" i="1"/>
  <c r="R19" i="1"/>
  <c r="Q19" i="1"/>
  <c r="P19" i="1"/>
  <c r="O19" i="1"/>
  <c r="N19" i="1"/>
  <c r="M19" i="1"/>
  <c r="L19" i="1"/>
  <c r="J19" i="1" s="1"/>
  <c r="K19" i="1"/>
  <c r="I19" i="1"/>
  <c r="H19" i="1"/>
  <c r="G19" i="1"/>
  <c r="F19" i="1"/>
  <c r="E19" i="1"/>
  <c r="D19" i="1"/>
  <c r="C19" i="1"/>
  <c r="B19" i="1"/>
  <c r="A19" i="1"/>
  <c r="U18" i="1"/>
  <c r="T18" i="1"/>
  <c r="S18" i="1"/>
  <c r="R18" i="1"/>
  <c r="Q18" i="1"/>
  <c r="P18" i="1"/>
  <c r="O18" i="1"/>
  <c r="N18" i="1"/>
  <c r="M18" i="1"/>
  <c r="L18" i="1"/>
  <c r="J18" i="1" s="1"/>
  <c r="K18" i="1"/>
  <c r="I18" i="1"/>
  <c r="H18" i="1"/>
  <c r="G18" i="1"/>
  <c r="F18" i="1"/>
  <c r="E18" i="1"/>
  <c r="D18" i="1"/>
  <c r="C18" i="1"/>
  <c r="B18" i="1"/>
  <c r="A18" i="1"/>
  <c r="U17" i="1"/>
  <c r="T17" i="1"/>
  <c r="S17" i="1"/>
  <c r="R17" i="1"/>
  <c r="Q17" i="1"/>
  <c r="P17" i="1"/>
  <c r="O17" i="1"/>
  <c r="N17" i="1"/>
  <c r="M17" i="1"/>
  <c r="L17" i="1"/>
  <c r="J17" i="1" s="1"/>
  <c r="K17" i="1"/>
  <c r="I17" i="1"/>
  <c r="H17" i="1"/>
  <c r="G17" i="1"/>
  <c r="F17" i="1"/>
  <c r="E17" i="1"/>
  <c r="D17" i="1"/>
  <c r="C17" i="1"/>
  <c r="B17" i="1"/>
  <c r="A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U15" i="1"/>
  <c r="T15" i="1"/>
  <c r="S15" i="1"/>
  <c r="R15" i="1"/>
  <c r="Q15" i="1"/>
  <c r="P15" i="1"/>
  <c r="O15" i="1"/>
  <c r="N15" i="1"/>
  <c r="M15" i="1"/>
  <c r="L15" i="1"/>
  <c r="J15" i="1" s="1"/>
  <c r="K15" i="1"/>
  <c r="I15" i="1"/>
  <c r="H15" i="1"/>
  <c r="G15" i="1"/>
  <c r="F15" i="1"/>
  <c r="E15" i="1"/>
  <c r="D15" i="1"/>
  <c r="C15" i="1"/>
  <c r="B15" i="1"/>
  <c r="A15" i="1"/>
  <c r="U14" i="1"/>
  <c r="T14" i="1"/>
  <c r="S14" i="1"/>
  <c r="R14" i="1"/>
  <c r="Q14" i="1"/>
  <c r="P14" i="1"/>
  <c r="O14" i="1"/>
  <c r="N14" i="1"/>
  <c r="M14" i="1"/>
  <c r="L14" i="1"/>
  <c r="J14" i="1" s="1"/>
  <c r="K14" i="1"/>
  <c r="I14" i="1"/>
  <c r="H14" i="1"/>
  <c r="G14" i="1"/>
  <c r="F14" i="1"/>
  <c r="E14" i="1"/>
  <c r="D14" i="1"/>
  <c r="C14" i="1"/>
  <c r="B14" i="1"/>
  <c r="A14" i="1"/>
  <c r="U13" i="1"/>
  <c r="T13" i="1"/>
  <c r="S13" i="1"/>
  <c r="R13" i="1"/>
  <c r="Q13" i="1"/>
  <c r="P13" i="1"/>
  <c r="O13" i="1"/>
  <c r="N13" i="1"/>
  <c r="M13" i="1"/>
  <c r="J13" i="1" s="1"/>
  <c r="L13" i="1"/>
  <c r="K13" i="1"/>
  <c r="I13" i="1"/>
  <c r="H13" i="1"/>
  <c r="G13" i="1"/>
  <c r="F13" i="1"/>
  <c r="E13" i="1"/>
  <c r="D13" i="1"/>
  <c r="C13" i="1"/>
  <c r="B13" i="1"/>
  <c r="A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U11" i="1"/>
  <c r="T11" i="1"/>
  <c r="S11" i="1"/>
  <c r="R11" i="1"/>
  <c r="Q11" i="1"/>
  <c r="P11" i="1"/>
  <c r="O11" i="1"/>
  <c r="N11" i="1"/>
  <c r="M11" i="1"/>
  <c r="L11" i="1"/>
  <c r="J11" i="1" s="1"/>
  <c r="K11" i="1"/>
  <c r="I11" i="1"/>
  <c r="H11" i="1"/>
  <c r="G11" i="1"/>
  <c r="F11" i="1"/>
  <c r="E11" i="1"/>
  <c r="D11" i="1"/>
  <c r="C11" i="1"/>
  <c r="B11" i="1"/>
  <c r="A11" i="1"/>
  <c r="U10" i="1"/>
  <c r="T10" i="1"/>
  <c r="S10" i="1"/>
  <c r="R10" i="1"/>
  <c r="Q10" i="1"/>
  <c r="P10" i="1"/>
  <c r="O10" i="1"/>
  <c r="N10" i="1"/>
  <c r="M10" i="1"/>
  <c r="L10" i="1"/>
  <c r="J10" i="1" s="1"/>
  <c r="K10" i="1"/>
  <c r="I10" i="1"/>
  <c r="H10" i="1"/>
  <c r="G10" i="1"/>
  <c r="F10" i="1"/>
  <c r="E10" i="1"/>
  <c r="D10" i="1"/>
  <c r="C10" i="1"/>
  <c r="B10" i="1"/>
  <c r="A10" i="1"/>
  <c r="U9" i="1"/>
  <c r="T9" i="1"/>
  <c r="S9" i="1"/>
  <c r="R9" i="1"/>
  <c r="Q9" i="1"/>
  <c r="P9" i="1"/>
  <c r="O9" i="1"/>
  <c r="N9" i="1"/>
  <c r="M9" i="1"/>
  <c r="J9" i="1" s="1"/>
  <c r="L9" i="1"/>
  <c r="K9" i="1"/>
  <c r="I9" i="1"/>
  <c r="H9" i="1"/>
  <c r="G9" i="1"/>
  <c r="F9" i="1"/>
  <c r="E9" i="1"/>
  <c r="D9" i="1"/>
  <c r="C9" i="1"/>
  <c r="B9" i="1"/>
  <c r="A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U7" i="1"/>
  <c r="T7" i="1"/>
  <c r="S7" i="1"/>
  <c r="R7" i="1"/>
  <c r="Q7" i="1"/>
  <c r="P7" i="1"/>
  <c r="O7" i="1"/>
  <c r="N7" i="1"/>
  <c r="M7" i="1"/>
  <c r="L7" i="1"/>
  <c r="J7" i="1" s="1"/>
  <c r="K7" i="1"/>
  <c r="I7" i="1"/>
  <c r="H7" i="1"/>
  <c r="G7" i="1"/>
  <c r="F7" i="1"/>
  <c r="E7" i="1"/>
  <c r="D7" i="1"/>
  <c r="C7" i="1"/>
  <c r="B7" i="1"/>
  <c r="A7" i="1"/>
  <c r="U6" i="1"/>
  <c r="T6" i="1"/>
  <c r="S6" i="1"/>
  <c r="R6" i="1"/>
  <c r="Q6" i="1"/>
  <c r="P6" i="1"/>
  <c r="O6" i="1"/>
  <c r="N6" i="1"/>
  <c r="M6" i="1"/>
  <c r="L6" i="1"/>
  <c r="J6" i="1" s="1"/>
  <c r="K6" i="1"/>
  <c r="I6" i="1"/>
  <c r="H6" i="1"/>
  <c r="G6" i="1"/>
  <c r="F6" i="1"/>
  <c r="E6" i="1"/>
  <c r="D6" i="1"/>
  <c r="C6" i="1"/>
  <c r="B6" i="1"/>
  <c r="A6" i="1"/>
  <c r="U5" i="1"/>
  <c r="T5" i="1"/>
  <c r="S5" i="1"/>
  <c r="R5" i="1"/>
  <c r="Q5" i="1"/>
  <c r="P5" i="1"/>
  <c r="O5" i="1"/>
  <c r="N5" i="1"/>
  <c r="M5" i="1"/>
  <c r="J5" i="1" s="1"/>
  <c r="L5" i="1"/>
  <c r="K5" i="1"/>
  <c r="I5" i="1"/>
  <c r="H5" i="1"/>
  <c r="G5" i="1"/>
  <c r="F5" i="1"/>
  <c r="E5" i="1"/>
  <c r="D5" i="1"/>
  <c r="C5" i="1"/>
  <c r="B5" i="1"/>
  <c r="A5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U3" i="1"/>
  <c r="T3" i="1"/>
  <c r="S3" i="1"/>
  <c r="R3" i="1"/>
  <c r="Q3" i="1"/>
  <c r="P3" i="1"/>
  <c r="O3" i="1"/>
  <c r="N3" i="1"/>
  <c r="M3" i="1"/>
  <c r="J3" i="1" s="1"/>
  <c r="L3" i="1"/>
  <c r="K3" i="1"/>
  <c r="I3" i="1"/>
  <c r="H3" i="1"/>
  <c r="G3" i="1"/>
  <c r="F3" i="1"/>
  <c r="E3" i="1"/>
  <c r="D3" i="1"/>
  <c r="C3" i="1"/>
  <c r="B3" i="1"/>
  <c r="A3" i="1"/>
  <c r="U2" i="1"/>
  <c r="T2" i="1"/>
  <c r="S2" i="1"/>
  <c r="R2" i="1"/>
  <c r="Q2" i="1"/>
  <c r="P2" i="1"/>
  <c r="O2" i="1"/>
  <c r="N2" i="1"/>
  <c r="M2" i="1"/>
  <c r="L2" i="1"/>
  <c r="J2" i="1" s="1"/>
  <c r="K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<sst xmlns="http://schemas.openxmlformats.org/spreadsheetml/2006/main" count="21" uniqueCount="21">
  <si>
    <t>Identifier</t>
  </si>
  <si>
    <t>Title</t>
  </si>
  <si>
    <t>Description</t>
  </si>
  <si>
    <t>Currency</t>
  </si>
  <si>
    <t>Amount Awarded</t>
  </si>
  <si>
    <t>Award Date</t>
  </si>
  <si>
    <t>Planned Dates:Start Date</t>
  </si>
  <si>
    <t>Planned Dates:End Date</t>
  </si>
  <si>
    <t>Planned Dates:Duration (months)</t>
  </si>
  <si>
    <t>Recipient Org:Identifier</t>
  </si>
  <si>
    <t>Recipient Org:Name</t>
  </si>
  <si>
    <t>Recipient Org:Charity Number</t>
  </si>
  <si>
    <t>Recipient Org:Company Number</t>
  </si>
  <si>
    <t>Recipient Org:Postal Code</t>
  </si>
  <si>
    <t>Funding Org:Identifier</t>
  </si>
  <si>
    <t>Funding Org:Name</t>
  </si>
  <si>
    <t>Funding Type:Title</t>
  </si>
  <si>
    <t>Grant Programme:Title</t>
  </si>
  <si>
    <t>Beneficiary Location:Name</t>
  </si>
  <si>
    <t>Last modified</t>
  </si>
  <si>
    <t>Data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</si>
</sst>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\-mm\-dd\Thh:mm:ss\Z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1" fontId="1" fillId="2" borderId="1" xfId="0" applyNumberFormat="1" applyFont="1" applyFill="1" applyBorder="1"/>
    <xf numFmtId="164" fontId="1" fillId="2" borderId="1" xfId="0" applyNumberFormat="1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165" fontId="1" fillId="3" borderId="1" xfId="0" applyNumberFormat="1" applyFont="1" applyFill="1" applyBorder="1"/>
    <xf numFmtId="0" fontId="3" fillId="0" borderId="2" xfId="0" applyFont="1" applyBorder="1"/>
    <xf numFmtId="1" fontId="3" fillId="0" borderId="2" xfId="0" applyNumberFormat="1" applyFont="1" applyBorder="1"/>
    <xf numFmtId="164" fontId="3" fillId="0" borderId="2" xfId="0" applyNumberFormat="1" applyFont="1" applyBorder="1"/>
    <xf numFmtId="165" fontId="3" fillId="0" borderId="2" xfId="0" applyNumberFormat="1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ebbatrust.sharepoint.com/sites/Shared/Shared%20Documents/Sebba%20(Jenny)/360%20grant%20giving/Masterdata%20Tool%20-%20use%20to%20update%20each%20time/360GivingDataCollectionTool-SebbaFoundation-2023MASTERCOPY.xlsx" TargetMode="External"/><Relationship Id="rId1" Type="http://schemas.openxmlformats.org/officeDocument/2006/relationships/externalLinkPath" Target="/sites/Shared/Shared%20Documents/Sebba%20(Jenny)/360%20grant%20giving/Masterdata%20Tool%20-%20use%20to%20update%20each%20time/360GivingDataCollectionTool-SebbaFoundation-2023MASTER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#source_data"/>
      <sheetName val="#fixed_data"/>
      <sheetName val="360_data"/>
    </sheetNames>
    <sheetDataSet>
      <sheetData sheetId="0">
        <row r="4">
          <cell r="A4">
            <v>1761</v>
          </cell>
          <cell r="B4" t="str">
            <v>Grant to Social Finance UK</v>
          </cell>
          <cell r="C4" t="str">
            <v>Towards two networks to improve refugee integration</v>
          </cell>
          <cell r="D4">
            <v>50000</v>
          </cell>
          <cell r="E4">
            <v>44770</v>
          </cell>
          <cell r="F4">
            <v>44785</v>
          </cell>
          <cell r="G4">
            <v>45177</v>
          </cell>
          <cell r="H4">
            <v>12</v>
          </cell>
          <cell r="I4" t="str">
            <v>Social Finance UK</v>
          </cell>
          <cell r="K4">
            <v>1122852</v>
          </cell>
          <cell r="L4" t="str">
            <v>SE1 7TY</v>
          </cell>
          <cell r="M4" t="str">
            <v>Project grants</v>
          </cell>
          <cell r="N4" t="str">
            <v>Migrants, Refugees and Asylum Seekers</v>
          </cell>
          <cell r="O4" t="str">
            <v>South East London</v>
          </cell>
        </row>
        <row r="5">
          <cell r="A5">
            <v>1759</v>
          </cell>
          <cell r="B5" t="str">
            <v>Grant to Merseyside Law Centre</v>
          </cell>
          <cell r="C5" t="str">
            <v>Towards development of a refugee immigration clinic</v>
          </cell>
          <cell r="D5">
            <v>120000</v>
          </cell>
          <cell r="E5">
            <v>44770</v>
          </cell>
          <cell r="F5">
            <v>44792</v>
          </cell>
          <cell r="G5">
            <v>45842</v>
          </cell>
          <cell r="H5">
            <v>36</v>
          </cell>
          <cell r="I5" t="str">
            <v>Merseyside Law Centre</v>
          </cell>
          <cell r="J5">
            <v>1199464</v>
          </cell>
          <cell r="L5" t="str">
            <v>L1 4DN</v>
          </cell>
          <cell r="M5" t="str">
            <v>Project grants</v>
          </cell>
          <cell r="N5" t="str">
            <v>Migrants, Refugees and Asylum Seekers</v>
          </cell>
          <cell r="O5" t="str">
            <v>North West England</v>
          </cell>
        </row>
        <row r="6">
          <cell r="A6">
            <v>1758</v>
          </cell>
          <cell r="B6" t="str">
            <v>Grant to University of Plymouth</v>
          </cell>
          <cell r="C6" t="str">
            <v>Towards OISC training programme for interns</v>
          </cell>
          <cell r="D6">
            <v>50641</v>
          </cell>
          <cell r="E6">
            <v>44770</v>
          </cell>
          <cell r="F6">
            <v>44785</v>
          </cell>
          <cell r="G6">
            <v>45149</v>
          </cell>
          <cell r="H6">
            <v>12</v>
          </cell>
          <cell r="I6" t="str">
            <v>University of Plymouth</v>
          </cell>
          <cell r="L6" t="str">
            <v>PL4 8HA</v>
          </cell>
          <cell r="M6" t="str">
            <v>Project grants</v>
          </cell>
          <cell r="N6" t="str">
            <v>Migrants, Refugees and Asylum Seekers</v>
          </cell>
          <cell r="O6" t="str">
            <v>South West England</v>
          </cell>
        </row>
        <row r="7">
          <cell r="A7">
            <v>1753</v>
          </cell>
          <cell r="B7" t="str">
            <v xml:space="preserve">Grant to Wintercomfort </v>
          </cell>
          <cell r="C7" t="str">
            <v>Towards evaluation report</v>
          </cell>
          <cell r="D7">
            <v>8300</v>
          </cell>
          <cell r="E7">
            <v>44770</v>
          </cell>
          <cell r="F7">
            <v>44813</v>
          </cell>
          <cell r="G7">
            <v>45177</v>
          </cell>
          <cell r="H7">
            <v>12</v>
          </cell>
          <cell r="I7" t="str">
            <v xml:space="preserve">Wintercomfort </v>
          </cell>
          <cell r="J7">
            <v>1003083</v>
          </cell>
          <cell r="L7" t="str">
            <v>CB4 1EG</v>
          </cell>
          <cell r="M7" t="str">
            <v>Project grants</v>
          </cell>
          <cell r="N7" t="str">
            <v>Migrants, Refugees and Asylum Seekers</v>
          </cell>
          <cell r="O7" t="str">
            <v>Cambridge</v>
          </cell>
        </row>
        <row r="8">
          <cell r="A8">
            <v>1743</v>
          </cell>
          <cell r="B8" t="str">
            <v>Grant to Glitch</v>
          </cell>
          <cell r="C8" t="str">
            <v>Towards core funding</v>
          </cell>
          <cell r="D8">
            <v>80000</v>
          </cell>
          <cell r="E8">
            <v>44770</v>
          </cell>
          <cell r="F8">
            <v>44785</v>
          </cell>
          <cell r="G8">
            <v>45515</v>
          </cell>
          <cell r="H8">
            <v>24</v>
          </cell>
          <cell r="I8" t="str">
            <v>Glitch</v>
          </cell>
          <cell r="J8">
            <v>1187714</v>
          </cell>
          <cell r="L8" t="str">
            <v>EC1N 8LE</v>
          </cell>
          <cell r="M8" t="str">
            <v>Core grants</v>
          </cell>
          <cell r="N8" t="str">
            <v>Social Respect</v>
          </cell>
          <cell r="O8" t="str">
            <v>UK/London</v>
          </cell>
        </row>
        <row r="9">
          <cell r="A9">
            <v>1742</v>
          </cell>
          <cell r="B9" t="str">
            <v>Grant to Our Streets Now</v>
          </cell>
          <cell r="C9" t="str">
            <v>Towards core funding</v>
          </cell>
          <cell r="D9">
            <v>70000</v>
          </cell>
          <cell r="E9">
            <v>44770</v>
          </cell>
          <cell r="F9">
            <v>44792</v>
          </cell>
          <cell r="G9">
            <v>45522</v>
          </cell>
          <cell r="H9">
            <v>24</v>
          </cell>
          <cell r="I9" t="str">
            <v>Our Streets Now</v>
          </cell>
          <cell r="K9">
            <v>14185908</v>
          </cell>
          <cell r="L9" t="str">
            <v>EC1V 2NX</v>
          </cell>
          <cell r="M9" t="str">
            <v>Core grants</v>
          </cell>
          <cell r="N9" t="str">
            <v>Violence Against Women and Girls</v>
          </cell>
          <cell r="O9" t="str">
            <v>UK/London</v>
          </cell>
        </row>
        <row r="10">
          <cell r="A10">
            <v>1741</v>
          </cell>
          <cell r="B10" t="str">
            <v>Grant to Affordable Justice</v>
          </cell>
          <cell r="C10" t="str">
            <v>Towards evaluation of exisitng grant</v>
          </cell>
          <cell r="D10">
            <v>46610</v>
          </cell>
          <cell r="E10">
            <v>44770</v>
          </cell>
          <cell r="F10">
            <v>44785</v>
          </cell>
          <cell r="G10">
            <v>45515</v>
          </cell>
          <cell r="H10">
            <v>24</v>
          </cell>
          <cell r="I10" t="str">
            <v>Affordable Justice</v>
          </cell>
          <cell r="J10">
            <v>1168469</v>
          </cell>
          <cell r="L10" t="str">
            <v>HU9 5UY</v>
          </cell>
          <cell r="M10" t="str">
            <v>Project grants</v>
          </cell>
          <cell r="N10" t="str">
            <v>Violence Against Women and Girls</v>
          </cell>
          <cell r="O10" t="str">
            <v>North East England</v>
          </cell>
        </row>
        <row r="11">
          <cell r="A11">
            <v>1740</v>
          </cell>
          <cell r="B11" t="str">
            <v>Grant to Public Law project</v>
          </cell>
          <cell r="C11" t="str">
            <v>Towards policy and influencing post</v>
          </cell>
          <cell r="D11">
            <v>90000</v>
          </cell>
          <cell r="E11">
            <v>44770</v>
          </cell>
          <cell r="F11">
            <v>44813</v>
          </cell>
          <cell r="G11">
            <v>45908</v>
          </cell>
          <cell r="H11">
            <v>36</v>
          </cell>
          <cell r="I11" t="str">
            <v>Public Law project</v>
          </cell>
          <cell r="J11">
            <v>1003342</v>
          </cell>
          <cell r="L11" t="str">
            <v>EC1V 7EY</v>
          </cell>
          <cell r="M11" t="str">
            <v>Project grants</v>
          </cell>
          <cell r="N11" t="str">
            <v>Migrants, Refugees and Asylum Seekers</v>
          </cell>
          <cell r="O11" t="str">
            <v>South East London</v>
          </cell>
        </row>
        <row r="12">
          <cell r="A12">
            <v>1739</v>
          </cell>
          <cell r="B12" t="str">
            <v>Grant to In 2 Out</v>
          </cell>
          <cell r="C12" t="str">
            <v>Towards expansion of new young offenders institution</v>
          </cell>
          <cell r="D12">
            <v>80000</v>
          </cell>
          <cell r="E12">
            <v>44770</v>
          </cell>
          <cell r="F12">
            <v>44935</v>
          </cell>
          <cell r="G12">
            <v>45665</v>
          </cell>
          <cell r="H12">
            <v>24</v>
          </cell>
          <cell r="I12" t="str">
            <v>In 2 Out</v>
          </cell>
          <cell r="J12">
            <v>1154984</v>
          </cell>
          <cell r="L12" t="str">
            <v>LS22 5ED</v>
          </cell>
          <cell r="M12" t="str">
            <v>Project grants</v>
          </cell>
          <cell r="N12" t="str">
            <v>Access to Justice</v>
          </cell>
          <cell r="O12" t="str">
            <v>North England</v>
          </cell>
        </row>
        <row r="13">
          <cell r="A13">
            <v>1738</v>
          </cell>
          <cell r="B13" t="str">
            <v>Grant to University of Westminster</v>
          </cell>
          <cell r="C13" t="str">
            <v>Towards Windrush justice clinic</v>
          </cell>
          <cell r="D13">
            <v>120000</v>
          </cell>
          <cell r="E13">
            <v>44770</v>
          </cell>
          <cell r="F13">
            <v>44813</v>
          </cell>
          <cell r="G13">
            <v>46087</v>
          </cell>
          <cell r="H13">
            <v>36</v>
          </cell>
          <cell r="I13" t="str">
            <v>University of Westminster</v>
          </cell>
          <cell r="L13" t="str">
            <v>W1W 7BY</v>
          </cell>
          <cell r="M13" t="str">
            <v>Project grants</v>
          </cell>
          <cell r="N13" t="str">
            <v>Migrants, Refugees and Asylum Seekers</v>
          </cell>
          <cell r="O13" t="str">
            <v>UK/London</v>
          </cell>
        </row>
        <row r="14">
          <cell r="A14">
            <v>1737</v>
          </cell>
          <cell r="B14" t="str">
            <v xml:space="preserve">Grant to Happy Baby Community </v>
          </cell>
          <cell r="C14" t="str">
            <v>Towards impact development project</v>
          </cell>
          <cell r="D14">
            <v>40000</v>
          </cell>
          <cell r="E14">
            <v>44770</v>
          </cell>
          <cell r="F14">
            <v>44799</v>
          </cell>
          <cell r="G14">
            <v>45184</v>
          </cell>
          <cell r="H14">
            <v>12</v>
          </cell>
          <cell r="I14" t="str">
            <v xml:space="preserve">Happy Baby Community </v>
          </cell>
          <cell r="J14">
            <v>1181633</v>
          </cell>
          <cell r="L14" t="str">
            <v>N1 3LG</v>
          </cell>
          <cell r="M14" t="str">
            <v>Project grants</v>
          </cell>
          <cell r="N14" t="str">
            <v>Migrants, Refugees and Asylum Seekers</v>
          </cell>
          <cell r="O14" t="str">
            <v>UK/London</v>
          </cell>
        </row>
        <row r="15">
          <cell r="A15">
            <v>1791</v>
          </cell>
          <cell r="B15" t="str">
            <v>Grant to Bureau of Investigative Journalism</v>
          </cell>
          <cell r="C15" t="str">
            <v>Towards cost of living crisis</v>
          </cell>
          <cell r="D15">
            <v>12400</v>
          </cell>
          <cell r="E15">
            <v>44853</v>
          </cell>
          <cell r="F15">
            <v>44868</v>
          </cell>
          <cell r="G15">
            <v>45232</v>
          </cell>
          <cell r="H15">
            <v>12</v>
          </cell>
          <cell r="I15" t="str">
            <v>Bureau of Investigative Journalism</v>
          </cell>
          <cell r="J15">
            <v>1179275</v>
          </cell>
          <cell r="L15" t="str">
            <v>EC2A 4HJ</v>
          </cell>
          <cell r="M15" t="str">
            <v>Core grants</v>
          </cell>
          <cell r="N15" t="str">
            <v>Violence Against Women and Girls</v>
          </cell>
          <cell r="O15" t="str">
            <v>UK/London</v>
          </cell>
        </row>
        <row r="16">
          <cell r="A16">
            <v>1798</v>
          </cell>
          <cell r="B16" t="str">
            <v>Grant to Vavengers</v>
          </cell>
          <cell r="C16" t="str">
            <v>Towards cost of living crisis</v>
          </cell>
          <cell r="D16">
            <v>1200</v>
          </cell>
          <cell r="E16">
            <v>44853</v>
          </cell>
          <cell r="F16">
            <v>44861</v>
          </cell>
          <cell r="G16">
            <v>45225</v>
          </cell>
          <cell r="H16">
            <v>12</v>
          </cell>
          <cell r="I16" t="str">
            <v>The Vavengers</v>
          </cell>
          <cell r="J16">
            <v>1184202</v>
          </cell>
          <cell r="L16" t="str">
            <v>N1 6HT</v>
          </cell>
          <cell r="M16" t="str">
            <v>Core grants</v>
          </cell>
          <cell r="N16" t="str">
            <v>Violence Against Women and Girls</v>
          </cell>
          <cell r="O16" t="str">
            <v>Greater London</v>
          </cell>
        </row>
        <row r="17">
          <cell r="A17">
            <v>1797</v>
          </cell>
          <cell r="B17" t="str">
            <v xml:space="preserve">Grant to Unity Project </v>
          </cell>
          <cell r="C17" t="str">
            <v>Towards cost of living crisis</v>
          </cell>
          <cell r="D17">
            <v>1000</v>
          </cell>
          <cell r="E17">
            <v>44853</v>
          </cell>
          <cell r="F17">
            <v>44861</v>
          </cell>
          <cell r="G17">
            <v>45225</v>
          </cell>
          <cell r="H17">
            <v>12</v>
          </cell>
          <cell r="I17" t="str">
            <v xml:space="preserve">The Unity Project </v>
          </cell>
          <cell r="J17">
            <v>1191462</v>
          </cell>
          <cell r="L17" t="str">
            <v>N1 2DU</v>
          </cell>
          <cell r="M17" t="str">
            <v>Core grants</v>
          </cell>
          <cell r="N17" t="str">
            <v>Migrants, Refugees and Asylum Seekers</v>
          </cell>
          <cell r="O17" t="str">
            <v>UK-wide</v>
          </cell>
        </row>
        <row r="18">
          <cell r="A18">
            <v>1796</v>
          </cell>
          <cell r="B18" t="str">
            <v>Grant to South London Refugee Association</v>
          </cell>
          <cell r="C18" t="str">
            <v>Towards cost of living crisis</v>
          </cell>
          <cell r="D18">
            <v>7200</v>
          </cell>
          <cell r="E18">
            <v>44853</v>
          </cell>
          <cell r="F18">
            <v>44868</v>
          </cell>
          <cell r="G18">
            <v>45232</v>
          </cell>
          <cell r="H18">
            <v>12</v>
          </cell>
          <cell r="I18" t="str">
            <v>South London Refugee Association</v>
          </cell>
          <cell r="J18">
            <v>1102814</v>
          </cell>
          <cell r="L18" t="str">
            <v>SW16 2PJ</v>
          </cell>
          <cell r="M18" t="str">
            <v>Core grants</v>
          </cell>
          <cell r="N18" t="str">
            <v>Migrants, Refugees and Asylum Seekers</v>
          </cell>
          <cell r="O18" t="str">
            <v>UK/London</v>
          </cell>
        </row>
        <row r="19">
          <cell r="A19">
            <v>1795</v>
          </cell>
          <cell r="B19" t="str">
            <v xml:space="preserve">Grant to Safe Passage International </v>
          </cell>
          <cell r="C19" t="str">
            <v>Towards cost of living crisis</v>
          </cell>
          <cell r="D19">
            <v>8640</v>
          </cell>
          <cell r="E19">
            <v>44853</v>
          </cell>
          <cell r="F19">
            <v>44875</v>
          </cell>
          <cell r="G19">
            <v>45239</v>
          </cell>
          <cell r="H19">
            <v>12</v>
          </cell>
          <cell r="I19" t="str">
            <v xml:space="preserve">Safe Passage International </v>
          </cell>
          <cell r="J19">
            <v>1179608</v>
          </cell>
          <cell r="L19" t="str">
            <v>E1W 9RL</v>
          </cell>
          <cell r="M19" t="str">
            <v>Core grants</v>
          </cell>
          <cell r="N19" t="str">
            <v>Migrants, Refugees and Asylum Seekers</v>
          </cell>
          <cell r="O19" t="str">
            <v>UK-wide</v>
          </cell>
        </row>
        <row r="20">
          <cell r="A20">
            <v>1794</v>
          </cell>
          <cell r="B20" t="str">
            <v>Grant to Refugee Women Connect</v>
          </cell>
          <cell r="C20" t="str">
            <v>Towards cost of living crisis</v>
          </cell>
          <cell r="D20">
            <v>4000</v>
          </cell>
          <cell r="E20">
            <v>44853</v>
          </cell>
          <cell r="F20">
            <v>44861</v>
          </cell>
          <cell r="G20">
            <v>45225</v>
          </cell>
          <cell r="H20">
            <v>12</v>
          </cell>
          <cell r="I20" t="str">
            <v>Refugee Women Connect</v>
          </cell>
          <cell r="J20">
            <v>1113574</v>
          </cell>
          <cell r="L20" t="str">
            <v>L3 9LQ</v>
          </cell>
          <cell r="M20" t="str">
            <v>Core grants</v>
          </cell>
          <cell r="N20" t="str">
            <v>Migrants, Refugees and Asylum Seekers</v>
          </cell>
          <cell r="O20" t="str">
            <v>Liverpool</v>
          </cell>
        </row>
        <row r="21">
          <cell r="A21">
            <v>1793</v>
          </cell>
          <cell r="B21" t="str">
            <v>Grant to RAMP Project</v>
          </cell>
          <cell r="C21" t="str">
            <v>Towards cost of living crisis</v>
          </cell>
          <cell r="D21">
            <v>400</v>
          </cell>
          <cell r="E21">
            <v>44853</v>
          </cell>
          <cell r="F21">
            <v>44875</v>
          </cell>
          <cell r="G21">
            <v>45239</v>
          </cell>
          <cell r="H21">
            <v>12</v>
          </cell>
          <cell r="I21" t="str">
            <v>The RAMP Project</v>
          </cell>
          <cell r="K21">
            <v>12373468</v>
          </cell>
          <cell r="L21" t="str">
            <v>SL5 7HP</v>
          </cell>
          <cell r="M21" t="str">
            <v>Core grants</v>
          </cell>
          <cell r="N21" t="str">
            <v>Migrants, Refugees and Asylum Seekers</v>
          </cell>
          <cell r="O21" t="str">
            <v>UK/London</v>
          </cell>
        </row>
        <row r="22">
          <cell r="A22">
            <v>1792</v>
          </cell>
          <cell r="B22" t="str">
            <v>Grant to Public Law Project</v>
          </cell>
          <cell r="C22" t="str">
            <v>Towards cost of living crisis</v>
          </cell>
          <cell r="D22">
            <v>11200</v>
          </cell>
          <cell r="E22">
            <v>44853</v>
          </cell>
          <cell r="F22">
            <v>44861</v>
          </cell>
          <cell r="G22">
            <v>45225</v>
          </cell>
          <cell r="H22">
            <v>12</v>
          </cell>
          <cell r="I22" t="str">
            <v>Public Law Project</v>
          </cell>
          <cell r="J22">
            <v>1003342</v>
          </cell>
          <cell r="L22" t="str">
            <v>EC1V 7EY</v>
          </cell>
          <cell r="M22" t="str">
            <v>Core grants</v>
          </cell>
          <cell r="N22" t="str">
            <v>Migrants, Refugees and Asylum Seekers</v>
          </cell>
          <cell r="O22" t="str">
            <v>South East London</v>
          </cell>
        </row>
        <row r="23">
          <cell r="A23">
            <v>1790</v>
          </cell>
          <cell r="B23" t="str">
            <v>Grant to NACCOM</v>
          </cell>
          <cell r="C23" t="str">
            <v>Towards cost of living crisis</v>
          </cell>
          <cell r="D23">
            <v>3360</v>
          </cell>
          <cell r="E23">
            <v>44853</v>
          </cell>
          <cell r="F23">
            <v>44868</v>
          </cell>
          <cell r="G23">
            <v>45232</v>
          </cell>
          <cell r="H23">
            <v>12</v>
          </cell>
          <cell r="I23" t="str">
            <v>NACCOM</v>
          </cell>
          <cell r="J23">
            <v>1162434</v>
          </cell>
          <cell r="L23" t="str">
            <v>NE26 1AD</v>
          </cell>
          <cell r="M23" t="str">
            <v>Core grants</v>
          </cell>
          <cell r="N23" t="str">
            <v>Migrants, Refugees and Asylum Seekers</v>
          </cell>
          <cell r="O23" t="str">
            <v>UK/London</v>
          </cell>
        </row>
        <row r="24">
          <cell r="A24">
            <v>1789</v>
          </cell>
          <cell r="B24" t="str">
            <v>Grant to Medical Justice</v>
          </cell>
          <cell r="C24" t="str">
            <v>Towards cost of living crisis</v>
          </cell>
          <cell r="D24">
            <v>4160</v>
          </cell>
          <cell r="E24">
            <v>44853</v>
          </cell>
          <cell r="F24">
            <v>44875</v>
          </cell>
          <cell r="G24">
            <v>45239</v>
          </cell>
          <cell r="H24">
            <v>12</v>
          </cell>
          <cell r="I24" t="str">
            <v>Medical Justice</v>
          </cell>
          <cell r="J24">
            <v>1132072</v>
          </cell>
          <cell r="L24" t="str">
            <v>N7 7DT</v>
          </cell>
          <cell r="M24" t="str">
            <v>Core grants</v>
          </cell>
          <cell r="N24" t="str">
            <v>Migrants, Refugees and Asylum Seekers</v>
          </cell>
          <cell r="O24" t="str">
            <v>UK/London</v>
          </cell>
        </row>
        <row r="25">
          <cell r="A25">
            <v>1788</v>
          </cell>
          <cell r="B25" t="str">
            <v>Grant to In 2 Out</v>
          </cell>
          <cell r="C25" t="str">
            <v>Towards cost of living crisis</v>
          </cell>
          <cell r="D25">
            <v>3020</v>
          </cell>
          <cell r="E25">
            <v>44853</v>
          </cell>
          <cell r="F25">
            <v>44861</v>
          </cell>
          <cell r="G25">
            <v>45225</v>
          </cell>
          <cell r="H25">
            <v>12</v>
          </cell>
          <cell r="I25" t="str">
            <v>In 2 Out</v>
          </cell>
          <cell r="J25">
            <v>1154984</v>
          </cell>
          <cell r="L25" t="str">
            <v>LS22 5ED</v>
          </cell>
          <cell r="M25" t="str">
            <v>Core grants</v>
          </cell>
          <cell r="N25" t="str">
            <v>Access to Justice</v>
          </cell>
          <cell r="O25" t="str">
            <v>North England</v>
          </cell>
        </row>
        <row r="26">
          <cell r="A26">
            <v>1787</v>
          </cell>
          <cell r="B26" t="str">
            <v xml:space="preserve">Grant to Hope Not Hate </v>
          </cell>
          <cell r="C26" t="str">
            <v>Towards cost of living crisis</v>
          </cell>
          <cell r="D26">
            <v>4800</v>
          </cell>
          <cell r="E26">
            <v>44853</v>
          </cell>
          <cell r="F26">
            <v>44861</v>
          </cell>
          <cell r="G26">
            <v>45225</v>
          </cell>
          <cell r="H26">
            <v>12</v>
          </cell>
          <cell r="I26" t="str">
            <v xml:space="preserve">Hope Not Hate </v>
          </cell>
          <cell r="J26">
            <v>1013880</v>
          </cell>
          <cell r="L26" t="str">
            <v>SW1Y 4LB</v>
          </cell>
          <cell r="M26" t="str">
            <v>Core grants</v>
          </cell>
          <cell r="N26" t="str">
            <v>Social Respect</v>
          </cell>
          <cell r="O26" t="str">
            <v>UK/London</v>
          </cell>
        </row>
        <row r="27">
          <cell r="A27">
            <v>1786</v>
          </cell>
          <cell r="B27" t="str">
            <v>Grant to Happy Baby Community</v>
          </cell>
          <cell r="C27" t="str">
            <v>Towards cost of living crisis</v>
          </cell>
          <cell r="D27">
            <v>2600</v>
          </cell>
          <cell r="E27">
            <v>44853</v>
          </cell>
          <cell r="F27">
            <v>44868</v>
          </cell>
          <cell r="G27">
            <v>45232</v>
          </cell>
          <cell r="H27">
            <v>12</v>
          </cell>
          <cell r="I27" t="str">
            <v>Happy Baby Community</v>
          </cell>
          <cell r="J27">
            <v>1181633</v>
          </cell>
          <cell r="L27" t="str">
            <v>N1 3LG</v>
          </cell>
          <cell r="M27" t="str">
            <v>Core grants</v>
          </cell>
          <cell r="N27" t="str">
            <v>Migrants, Refugees and Asylum Seekers</v>
          </cell>
          <cell r="O27" t="str">
            <v>UK/London</v>
          </cell>
        </row>
        <row r="28">
          <cell r="A28">
            <v>1785</v>
          </cell>
          <cell r="B28" t="str">
            <v xml:space="preserve">Grant to Halo Project </v>
          </cell>
          <cell r="C28" t="str">
            <v>Towards cost of living crisis</v>
          </cell>
          <cell r="D28">
            <v>5400</v>
          </cell>
          <cell r="E28">
            <v>44853</v>
          </cell>
          <cell r="F28">
            <v>44861</v>
          </cell>
          <cell r="G28">
            <v>45225</v>
          </cell>
          <cell r="H28">
            <v>12</v>
          </cell>
          <cell r="I28" t="str">
            <v xml:space="preserve">The Halo Project </v>
          </cell>
          <cell r="J28">
            <v>1159143</v>
          </cell>
          <cell r="L28" t="str">
            <v>TS1 5JA</v>
          </cell>
          <cell r="M28" t="str">
            <v>Core grants</v>
          </cell>
          <cell r="N28" t="str">
            <v>Violence Against Women and Girls</v>
          </cell>
          <cell r="O28" t="str">
            <v>North East England</v>
          </cell>
        </row>
        <row r="29">
          <cell r="A29">
            <v>1784</v>
          </cell>
          <cell r="B29" t="str">
            <v xml:space="preserve">Grant to GMIAU </v>
          </cell>
          <cell r="C29" t="str">
            <v>Towards cost of living crisis</v>
          </cell>
          <cell r="D29">
            <v>10800</v>
          </cell>
          <cell r="E29">
            <v>44853</v>
          </cell>
          <cell r="F29">
            <v>44868</v>
          </cell>
          <cell r="G29">
            <v>45232</v>
          </cell>
          <cell r="H29">
            <v>12</v>
          </cell>
          <cell r="I29" t="str">
            <v xml:space="preserve">GMIAU </v>
          </cell>
          <cell r="J29">
            <v>1123908</v>
          </cell>
          <cell r="L29" t="str">
            <v>M8 4QS</v>
          </cell>
          <cell r="M29" t="str">
            <v>Core grants</v>
          </cell>
          <cell r="N29" t="str">
            <v>Migrants, Refugees and Asylum Seekers</v>
          </cell>
          <cell r="O29" t="str">
            <v>North West England</v>
          </cell>
        </row>
        <row r="30">
          <cell r="A30">
            <v>1783</v>
          </cell>
          <cell r="B30" t="str">
            <v>Grant to Glitch</v>
          </cell>
          <cell r="C30" t="str">
            <v>Towards cost of living crisis</v>
          </cell>
          <cell r="D30">
            <v>3280</v>
          </cell>
          <cell r="E30">
            <v>44853</v>
          </cell>
          <cell r="F30">
            <v>44889</v>
          </cell>
          <cell r="G30">
            <v>45253</v>
          </cell>
          <cell r="H30">
            <v>12</v>
          </cell>
          <cell r="I30" t="str">
            <v>Glitch</v>
          </cell>
          <cell r="J30">
            <v>1187714</v>
          </cell>
          <cell r="L30" t="str">
            <v>EC1N 8LE</v>
          </cell>
          <cell r="M30" t="str">
            <v>Core grants</v>
          </cell>
          <cell r="N30" t="str">
            <v>Social Respect</v>
          </cell>
          <cell r="O30" t="str">
            <v>UK/London</v>
          </cell>
        </row>
        <row r="31">
          <cell r="A31">
            <v>1782</v>
          </cell>
          <cell r="B31" t="str">
            <v xml:space="preserve">Grant to Commons Law </v>
          </cell>
          <cell r="C31" t="str">
            <v>Towards cost of living crisis</v>
          </cell>
          <cell r="D31">
            <v>2800</v>
          </cell>
          <cell r="E31">
            <v>44853</v>
          </cell>
          <cell r="F31">
            <v>44861</v>
          </cell>
          <cell r="G31">
            <v>45225</v>
          </cell>
          <cell r="H31">
            <v>12</v>
          </cell>
          <cell r="I31" t="str">
            <v xml:space="preserve">Commons Law </v>
          </cell>
          <cell r="K31">
            <v>10383728</v>
          </cell>
          <cell r="L31" t="str">
            <v>SW9 6BG</v>
          </cell>
          <cell r="M31" t="str">
            <v>Core grants</v>
          </cell>
          <cell r="N31" t="str">
            <v>Criminal Justice</v>
          </cell>
          <cell r="O31" t="str">
            <v>UK/London</v>
          </cell>
        </row>
        <row r="32">
          <cell r="A32">
            <v>1781</v>
          </cell>
          <cell r="B32" t="str">
            <v>Grant to Bloody Good Period</v>
          </cell>
          <cell r="C32" t="str">
            <v>Towards cost of living crisis</v>
          </cell>
          <cell r="D32">
            <v>2200</v>
          </cell>
          <cell r="E32">
            <v>44853</v>
          </cell>
          <cell r="F32">
            <v>44861</v>
          </cell>
          <cell r="G32">
            <v>45225</v>
          </cell>
          <cell r="H32">
            <v>12</v>
          </cell>
          <cell r="I32" t="str">
            <v>Bloody Good Period</v>
          </cell>
          <cell r="J32">
            <v>1185849</v>
          </cell>
          <cell r="L32" t="str">
            <v>W1W 5PF</v>
          </cell>
          <cell r="M32" t="str">
            <v>Core grants</v>
          </cell>
          <cell r="N32" t="str">
            <v>Migrants, Refugees and Asylum Seekers</v>
          </cell>
          <cell r="O32" t="str">
            <v>UK/London</v>
          </cell>
        </row>
        <row r="33">
          <cell r="A33">
            <v>1780</v>
          </cell>
          <cell r="B33" t="str">
            <v xml:space="preserve">Grant to ATLEU </v>
          </cell>
          <cell r="C33" t="str">
            <v>Towards cost of living crisis</v>
          </cell>
          <cell r="D33">
            <v>7200</v>
          </cell>
          <cell r="E33">
            <v>44853</v>
          </cell>
          <cell r="F33">
            <v>44875</v>
          </cell>
          <cell r="G33">
            <v>45239</v>
          </cell>
          <cell r="H33">
            <v>12</v>
          </cell>
          <cell r="I33" t="str">
            <v xml:space="preserve">ATLEU </v>
          </cell>
          <cell r="J33">
            <v>1151675</v>
          </cell>
          <cell r="L33" t="str">
            <v>SE1 1SD</v>
          </cell>
          <cell r="M33" t="str">
            <v>Core grants</v>
          </cell>
          <cell r="N33" t="str">
            <v>Migrants, Refugees and Asylum Seekers</v>
          </cell>
          <cell r="O33" t="str">
            <v>South East London</v>
          </cell>
        </row>
        <row r="34">
          <cell r="A34">
            <v>1779</v>
          </cell>
          <cell r="B34" t="str">
            <v>Grant to Asylum Matters</v>
          </cell>
          <cell r="C34" t="str">
            <v>Towards cost of living crisis</v>
          </cell>
          <cell r="D34">
            <v>2400</v>
          </cell>
          <cell r="E34">
            <v>44853</v>
          </cell>
          <cell r="F34">
            <v>44868</v>
          </cell>
          <cell r="G34">
            <v>45232</v>
          </cell>
          <cell r="H34">
            <v>12</v>
          </cell>
          <cell r="I34" t="str">
            <v>Asylum Matters</v>
          </cell>
          <cell r="J34">
            <v>1192664</v>
          </cell>
          <cell r="L34" t="str">
            <v>LS26 1GR</v>
          </cell>
          <cell r="M34" t="str">
            <v>Core grants</v>
          </cell>
          <cell r="N34" t="str">
            <v>Migrants, Refugees and Asylum Seekers</v>
          </cell>
          <cell r="O34" t="str">
            <v>UK-wide</v>
          </cell>
        </row>
        <row r="35">
          <cell r="A35">
            <v>1778</v>
          </cell>
          <cell r="B35" t="str">
            <v>Grant to Asylum Justice</v>
          </cell>
          <cell r="C35" t="str">
            <v>Towards cost of living crisis</v>
          </cell>
          <cell r="D35">
            <v>2916</v>
          </cell>
          <cell r="E35">
            <v>44853</v>
          </cell>
          <cell r="F35">
            <v>44889</v>
          </cell>
          <cell r="G35">
            <v>45253</v>
          </cell>
          <cell r="H35">
            <v>12</v>
          </cell>
          <cell r="I35" t="str">
            <v>Asylum Justice</v>
          </cell>
          <cell r="J35">
            <v>1112026</v>
          </cell>
          <cell r="L35" t="str">
            <v>CF10 5EQ</v>
          </cell>
          <cell r="M35" t="str">
            <v>Core grants</v>
          </cell>
          <cell r="N35" t="str">
            <v>Migrants, Refugees and Asylum Seekers</v>
          </cell>
          <cell r="O35" t="str">
            <v>Wales</v>
          </cell>
        </row>
        <row r="36">
          <cell r="A36">
            <v>1777</v>
          </cell>
          <cell r="B36" t="str">
            <v>Grant to ASAP</v>
          </cell>
          <cell r="C36" t="str">
            <v>Towards cost of living crisis</v>
          </cell>
          <cell r="D36">
            <v>4440</v>
          </cell>
          <cell r="E36">
            <v>44853</v>
          </cell>
          <cell r="F36">
            <v>44875</v>
          </cell>
          <cell r="G36">
            <v>45239</v>
          </cell>
          <cell r="H36">
            <v>12</v>
          </cell>
          <cell r="I36" t="str">
            <v>ASAP</v>
          </cell>
          <cell r="J36">
            <v>1105625</v>
          </cell>
          <cell r="L36" t="str">
            <v>E14 OFN</v>
          </cell>
          <cell r="M36" t="str">
            <v>Core grants</v>
          </cell>
          <cell r="N36" t="str">
            <v>Migrants, Refugees and Asylum Seekers</v>
          </cell>
          <cell r="O36" t="str">
            <v>South East London</v>
          </cell>
        </row>
        <row r="37">
          <cell r="A37">
            <v>1776</v>
          </cell>
          <cell r="B37" t="str">
            <v>Grant to African Rainbow Family</v>
          </cell>
          <cell r="C37" t="str">
            <v>Towards cost of living crisis</v>
          </cell>
          <cell r="D37">
            <v>1200</v>
          </cell>
          <cell r="E37">
            <v>44853</v>
          </cell>
          <cell r="F37">
            <v>44861</v>
          </cell>
          <cell r="G37">
            <v>45225</v>
          </cell>
          <cell r="H37">
            <v>12</v>
          </cell>
          <cell r="I37" t="str">
            <v>African Rainbow Family</v>
          </cell>
          <cell r="J37">
            <v>1185902</v>
          </cell>
          <cell r="L37" t="str">
            <v>M12 5WF</v>
          </cell>
          <cell r="M37" t="str">
            <v>Core grants</v>
          </cell>
          <cell r="N37" t="str">
            <v>Migrants, Refugees and Asylum Seekers</v>
          </cell>
          <cell r="O37" t="str">
            <v>UK-wide</v>
          </cell>
        </row>
        <row r="38">
          <cell r="A38">
            <v>1775</v>
          </cell>
          <cell r="B38" t="str">
            <v>Grant to Affordable Justice</v>
          </cell>
          <cell r="C38" t="str">
            <v>Towards cost of living crisis</v>
          </cell>
          <cell r="D38">
            <v>1440</v>
          </cell>
          <cell r="E38">
            <v>44853</v>
          </cell>
          <cell r="F38">
            <v>44861</v>
          </cell>
          <cell r="G38">
            <v>45225</v>
          </cell>
          <cell r="H38">
            <v>12</v>
          </cell>
          <cell r="I38" t="str">
            <v>Affordable Justice</v>
          </cell>
          <cell r="J38">
            <v>1168469</v>
          </cell>
          <cell r="L38" t="str">
            <v>HU9 5UY</v>
          </cell>
          <cell r="M38" t="str">
            <v>Core grants</v>
          </cell>
          <cell r="N38" t="str">
            <v>Violence Against Women and Girls</v>
          </cell>
          <cell r="O38" t="str">
            <v>North East England</v>
          </cell>
        </row>
        <row r="39">
          <cell r="A39">
            <v>1774</v>
          </cell>
          <cell r="B39" t="str">
            <v>Grant to Abandofbrothers</v>
          </cell>
          <cell r="C39" t="str">
            <v>Towards cost of living crisis</v>
          </cell>
          <cell r="D39">
            <v>1760</v>
          </cell>
          <cell r="E39">
            <v>44853</v>
          </cell>
          <cell r="F39">
            <v>44861</v>
          </cell>
          <cell r="G39">
            <v>45225</v>
          </cell>
          <cell r="H39">
            <v>12</v>
          </cell>
          <cell r="I39" t="str">
            <v>Abandofbrothers</v>
          </cell>
          <cell r="J39">
            <v>1122852</v>
          </cell>
          <cell r="L39" t="str">
            <v>BN2 9QA</v>
          </cell>
          <cell r="M39" t="str">
            <v>Core grants</v>
          </cell>
          <cell r="N39" t="str">
            <v>Criminal Justice</v>
          </cell>
          <cell r="O39" t="str">
            <v>South East England</v>
          </cell>
        </row>
        <row r="40">
          <cell r="A40">
            <v>1799</v>
          </cell>
          <cell r="B40" t="str">
            <v>Grant to Sheffield Hallam</v>
          </cell>
          <cell r="C40" t="str">
            <v xml:space="preserve">Towards Afghan crisis grant </v>
          </cell>
          <cell r="D40">
            <v>10000</v>
          </cell>
          <cell r="E40">
            <v>44889</v>
          </cell>
          <cell r="F40">
            <v>44917</v>
          </cell>
          <cell r="G40">
            <v>45281</v>
          </cell>
          <cell r="H40">
            <v>12</v>
          </cell>
          <cell r="I40" t="str">
            <v>Sheffield Hallam</v>
          </cell>
          <cell r="L40" t="str">
            <v>S10 2BQ</v>
          </cell>
          <cell r="M40" t="str">
            <v>Core grants</v>
          </cell>
          <cell r="N40" t="str">
            <v>Migrants, Refugees and Asylum Seekers</v>
          </cell>
          <cell r="O40" t="str">
            <v>North England</v>
          </cell>
        </row>
        <row r="41">
          <cell r="A41">
            <v>1765</v>
          </cell>
          <cell r="B41" t="str">
            <v>Grant to Beyond Equality</v>
          </cell>
          <cell r="C41" t="str">
            <v>Towards core funding</v>
          </cell>
          <cell r="D41">
            <v>100000</v>
          </cell>
          <cell r="E41">
            <v>44889</v>
          </cell>
          <cell r="F41">
            <v>44910</v>
          </cell>
          <cell r="G41">
            <v>45640</v>
          </cell>
          <cell r="H41">
            <v>24</v>
          </cell>
          <cell r="I41" t="str">
            <v>Beyond Equality</v>
          </cell>
          <cell r="J41">
            <v>1192395</v>
          </cell>
          <cell r="L41" t="str">
            <v>EX12 9BA</v>
          </cell>
          <cell r="M41" t="str">
            <v>Core grants</v>
          </cell>
          <cell r="N41" t="str">
            <v>Violence Against Women and Girls</v>
          </cell>
          <cell r="O41" t="str">
            <v>UK-wide</v>
          </cell>
        </row>
        <row r="42">
          <cell r="A42">
            <v>1764</v>
          </cell>
          <cell r="B42" t="str">
            <v>Grant to North East Law Centre</v>
          </cell>
          <cell r="C42" t="str">
            <v>Towards specialised immigration hub</v>
          </cell>
          <cell r="D42">
            <v>100000</v>
          </cell>
          <cell r="E42">
            <v>44889</v>
          </cell>
          <cell r="F42">
            <v>44917</v>
          </cell>
          <cell r="G42">
            <v>45647</v>
          </cell>
          <cell r="H42">
            <v>24</v>
          </cell>
          <cell r="I42" t="str">
            <v>North East Law Centre</v>
          </cell>
          <cell r="J42">
            <v>1105937</v>
          </cell>
          <cell r="L42" t="str">
            <v>NE1 8XS</v>
          </cell>
          <cell r="M42" t="str">
            <v>Project grants</v>
          </cell>
          <cell r="N42" t="str">
            <v>Migrants, Refugees and Asylum Seekers</v>
          </cell>
          <cell r="O42" t="str">
            <v>North East England</v>
          </cell>
        </row>
        <row r="43">
          <cell r="A43">
            <v>1763</v>
          </cell>
          <cell r="B43" t="str">
            <v>Grant to Humans for Rights Network</v>
          </cell>
          <cell r="C43" t="str">
            <v>Towards core funding</v>
          </cell>
          <cell r="D43">
            <v>74000</v>
          </cell>
          <cell r="E43">
            <v>44889</v>
          </cell>
          <cell r="F43">
            <v>44903</v>
          </cell>
          <cell r="G43">
            <v>45633</v>
          </cell>
          <cell r="H43">
            <v>24</v>
          </cell>
          <cell r="I43" t="str">
            <v>Humans for Rights Network</v>
          </cell>
          <cell r="K43">
            <v>12514054</v>
          </cell>
          <cell r="L43" t="str">
            <v>E2 9PL</v>
          </cell>
          <cell r="M43" t="str">
            <v>Core grants</v>
          </cell>
          <cell r="N43" t="str">
            <v>Migrants, Refugees and Asylum Seekers</v>
          </cell>
          <cell r="O43" t="str">
            <v>South East London</v>
          </cell>
        </row>
        <row r="44">
          <cell r="A44">
            <v>1762</v>
          </cell>
          <cell r="B44" t="str">
            <v>Grant to Detention Action</v>
          </cell>
          <cell r="C44" t="str">
            <v>Towards Rwanda strategic litigation project</v>
          </cell>
          <cell r="D44">
            <v>50000</v>
          </cell>
          <cell r="E44">
            <v>44889</v>
          </cell>
          <cell r="F44">
            <v>44910</v>
          </cell>
          <cell r="G44">
            <v>45274</v>
          </cell>
          <cell r="H44">
            <v>12</v>
          </cell>
          <cell r="I44" t="str">
            <v>Detention Action</v>
          </cell>
          <cell r="J44">
            <v>1065066</v>
          </cell>
          <cell r="L44" t="str">
            <v>E2 9DA</v>
          </cell>
          <cell r="M44" t="str">
            <v>Project grants</v>
          </cell>
          <cell r="N44" t="str">
            <v>Migrants, Refugees and Asylum Seekers</v>
          </cell>
          <cell r="O44" t="str">
            <v>UK/London</v>
          </cell>
        </row>
        <row r="45">
          <cell r="A45">
            <v>1744</v>
          </cell>
          <cell r="B45" t="str">
            <v>Grant to Justice Is Now</v>
          </cell>
          <cell r="C45" t="str">
            <v>Towards core funding</v>
          </cell>
          <cell r="D45">
            <v>68000</v>
          </cell>
          <cell r="E45">
            <v>44889</v>
          </cell>
          <cell r="F45">
            <v>44949</v>
          </cell>
          <cell r="G45">
            <v>45679</v>
          </cell>
          <cell r="H45">
            <v>24</v>
          </cell>
          <cell r="I45" t="str">
            <v>Justice Is Now</v>
          </cell>
          <cell r="J45">
            <v>1194627</v>
          </cell>
          <cell r="L45" t="str">
            <v>CH65 0AB</v>
          </cell>
          <cell r="M45" t="str">
            <v>Core grants</v>
          </cell>
          <cell r="N45" t="str">
            <v>Violence Against Women and Girls</v>
          </cell>
          <cell r="O45" t="str">
            <v>North West England</v>
          </cell>
        </row>
        <row r="46">
          <cell r="A46">
            <v>1808</v>
          </cell>
          <cell r="B46" t="str">
            <v>Grant to University of Derby</v>
          </cell>
          <cell r="C46" t="str">
            <v>Towards immigration family reunion clinic</v>
          </cell>
          <cell r="D46">
            <v>74000</v>
          </cell>
          <cell r="E46">
            <v>44987</v>
          </cell>
          <cell r="F46">
            <v>45030</v>
          </cell>
          <cell r="G46">
            <v>45760</v>
          </cell>
          <cell r="H46">
            <v>24</v>
          </cell>
          <cell r="I46" t="str">
            <v>University of Derby</v>
          </cell>
          <cell r="J46">
            <v>1129005</v>
          </cell>
          <cell r="L46" t="str">
            <v>DE22 1GB</v>
          </cell>
          <cell r="M46" t="str">
            <v>Project grants</v>
          </cell>
          <cell r="N46" t="str">
            <v>Migrants, Refugees and Asylum Seekers</v>
          </cell>
          <cell r="O46" t="str">
            <v>North England</v>
          </cell>
        </row>
        <row r="47">
          <cell r="A47">
            <v>1807</v>
          </cell>
          <cell r="B47" t="str">
            <v>Grant to Sheffield Hallam</v>
          </cell>
          <cell r="C47" t="str">
            <v>Towards joint refugee project</v>
          </cell>
          <cell r="D47">
            <v>33500</v>
          </cell>
          <cell r="E47">
            <v>44987</v>
          </cell>
          <cell r="F47">
            <v>45001</v>
          </cell>
          <cell r="G47">
            <v>45366</v>
          </cell>
          <cell r="H47">
            <v>12</v>
          </cell>
          <cell r="I47" t="str">
            <v>Sheffield Hallam</v>
          </cell>
          <cell r="L47" t="str">
            <v>S10 2BQ</v>
          </cell>
          <cell r="M47" t="str">
            <v>Project grants</v>
          </cell>
          <cell r="N47" t="str">
            <v>Migrants, Refugees and Asylum Seekers</v>
          </cell>
          <cell r="O47" t="str">
            <v>North England</v>
          </cell>
        </row>
        <row r="48">
          <cell r="A48">
            <v>1805</v>
          </cell>
          <cell r="B48" t="str">
            <v>Grant to Asylos</v>
          </cell>
          <cell r="C48" t="str">
            <v>Towards core funding</v>
          </cell>
          <cell r="D48">
            <v>90000</v>
          </cell>
          <cell r="E48">
            <v>44987</v>
          </cell>
          <cell r="F48">
            <v>45001</v>
          </cell>
          <cell r="G48">
            <v>45731</v>
          </cell>
          <cell r="H48">
            <v>24</v>
          </cell>
          <cell r="I48" t="str">
            <v>Asylos</v>
          </cell>
          <cell r="J48">
            <v>1158386</v>
          </cell>
          <cell r="L48" t="str">
            <v>N15 4QL</v>
          </cell>
          <cell r="M48" t="str">
            <v>Core grants</v>
          </cell>
          <cell r="N48" t="str">
            <v>Migrants, Refugees and Asylum Seekers</v>
          </cell>
          <cell r="O48" t="str">
            <v>UK-wide</v>
          </cell>
        </row>
        <row r="49">
          <cell r="A49">
            <v>1804</v>
          </cell>
          <cell r="B49" t="str">
            <v>Grant to Medical Justice</v>
          </cell>
          <cell r="C49" t="str">
            <v>Towards core funding</v>
          </cell>
          <cell r="D49">
            <v>120000</v>
          </cell>
          <cell r="E49">
            <v>44987</v>
          </cell>
          <cell r="F49">
            <v>45008</v>
          </cell>
          <cell r="G49">
            <v>46103</v>
          </cell>
          <cell r="H49">
            <v>36</v>
          </cell>
          <cell r="I49" t="str">
            <v>Medical Justice</v>
          </cell>
          <cell r="J49">
            <v>1132072</v>
          </cell>
          <cell r="L49" t="str">
            <v>N7 7DT</v>
          </cell>
          <cell r="M49" t="str">
            <v>Core grants</v>
          </cell>
          <cell r="N49" t="str">
            <v>Migrants, Refugees and Asylum Seekers</v>
          </cell>
          <cell r="O49" t="str">
            <v>UK/London</v>
          </cell>
        </row>
        <row r="50">
          <cell r="A50">
            <v>1803</v>
          </cell>
          <cell r="B50" t="str">
            <v xml:space="preserve">Grant to Welsh Women's Aid </v>
          </cell>
          <cell r="C50" t="str">
            <v xml:space="preserve">Towards pilot project </v>
          </cell>
          <cell r="D50">
            <v>80000</v>
          </cell>
          <cell r="E50">
            <v>44987</v>
          </cell>
          <cell r="F50">
            <v>45001</v>
          </cell>
          <cell r="G50">
            <v>45731</v>
          </cell>
          <cell r="H50">
            <v>24</v>
          </cell>
          <cell r="I50" t="str">
            <v xml:space="preserve">Welsh Women's Aid </v>
          </cell>
          <cell r="J50">
            <v>1140962</v>
          </cell>
          <cell r="L50" t="str">
            <v>CF23 8XE</v>
          </cell>
          <cell r="M50" t="str">
            <v>Project grants</v>
          </cell>
          <cell r="N50" t="str">
            <v>Violence Against Women and Girls</v>
          </cell>
          <cell r="O50" t="str">
            <v>Wales</v>
          </cell>
        </row>
        <row r="51">
          <cell r="A51">
            <v>1802</v>
          </cell>
          <cell r="B51" t="str">
            <v xml:space="preserve">Grant to University of Glasgow </v>
          </cell>
          <cell r="C51" t="str">
            <v>Towards a sexual violence law clinic</v>
          </cell>
          <cell r="D51">
            <v>93800</v>
          </cell>
          <cell r="E51">
            <v>44987</v>
          </cell>
          <cell r="F51">
            <v>45019</v>
          </cell>
          <cell r="G51">
            <v>45749</v>
          </cell>
          <cell r="H51">
            <v>24</v>
          </cell>
          <cell r="I51" t="str">
            <v xml:space="preserve">University of Glasgow </v>
          </cell>
          <cell r="L51" t="str">
            <v>G12 8QQ</v>
          </cell>
          <cell r="M51" t="str">
            <v>Project grants</v>
          </cell>
          <cell r="N51" t="str">
            <v>Violence Against Women and Girls</v>
          </cell>
          <cell r="O51" t="str">
            <v>Scotland</v>
          </cell>
        </row>
        <row r="52">
          <cell r="A52">
            <v>1801</v>
          </cell>
          <cell r="B52" t="str">
            <v xml:space="preserve">Grant to Sex Education Forum </v>
          </cell>
          <cell r="C52" t="str">
            <v>Towards RSE training programme</v>
          </cell>
          <cell r="D52">
            <v>73200</v>
          </cell>
          <cell r="E52">
            <v>44987</v>
          </cell>
          <cell r="F52">
            <v>45058</v>
          </cell>
          <cell r="G52">
            <v>45788</v>
          </cell>
          <cell r="H52">
            <v>24</v>
          </cell>
          <cell r="I52" t="str">
            <v xml:space="preserve">Sex Education Forum </v>
          </cell>
          <cell r="J52">
            <v>1193467</v>
          </cell>
          <cell r="L52" t="str">
            <v>SW4 4GP</v>
          </cell>
          <cell r="M52" t="str">
            <v>Project grants</v>
          </cell>
          <cell r="N52" t="str">
            <v>Violence Against Women and Girls</v>
          </cell>
          <cell r="O52" t="str">
            <v>UK-wide</v>
          </cell>
        </row>
      </sheetData>
      <sheetData sheetId="1">
        <row r="2">
          <cell r="B2" t="str">
            <v>360G-SebbaFdn-</v>
          </cell>
        </row>
        <row r="3">
          <cell r="B3" t="str">
            <v>GBP</v>
          </cell>
        </row>
        <row r="4">
          <cell r="B4" t="str">
            <v>360G-SebbaFdn-Org-</v>
          </cell>
        </row>
        <row r="5">
          <cell r="B5" t="str">
            <v>GB-CHC-1191713</v>
          </cell>
        </row>
        <row r="6">
          <cell r="B6" t="str">
            <v>Sam and Bella Sebba Charitable Foundation</v>
          </cell>
        </row>
        <row r="7">
          <cell r="B7">
            <v>44973</v>
          </cell>
        </row>
        <row r="8">
          <cell r="B8" t="str">
            <v>https://sebbafoundation.org/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4B69D-60A6-4A48-97CC-481EC74C4853}">
  <dimension ref="A1:U50"/>
  <sheetViews>
    <sheetView tabSelected="1" workbookViewId="0">
      <selection activeCell="G2" sqref="G2"/>
    </sheetView>
  </sheetViews>
  <sheetFormatPr defaultRowHeight="14.4" x14ac:dyDescent="0.3"/>
  <cols>
    <col min="1" max="1" width="21.88671875" customWidth="1"/>
    <col min="2" max="2" width="36.6640625" customWidth="1"/>
    <col min="3" max="3" width="40.77734375" customWidth="1"/>
    <col min="6" max="6" width="11.77734375" customWidth="1"/>
    <col min="7" max="7" width="13.77734375" customWidth="1"/>
    <col min="8" max="8" width="11.6640625" customWidth="1"/>
    <col min="10" max="10" width="18" customWidth="1"/>
    <col min="11" max="11" width="22.6640625" customWidth="1"/>
    <col min="12" max="12" width="11.44140625" customWidth="1"/>
    <col min="13" max="14" width="11.88671875" customWidth="1"/>
    <col min="15" max="15" width="16.6640625" customWidth="1"/>
    <col min="16" max="16" width="36.77734375" customWidth="1"/>
    <col min="17" max="17" width="13.44140625" customWidth="1"/>
    <col min="18" max="18" width="34" customWidth="1"/>
    <col min="19" max="19" width="20.21875" customWidth="1"/>
    <col min="20" max="20" width="21.77734375" customWidth="1"/>
  </cols>
  <sheetData>
    <row r="1" spans="1:21" ht="21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1" t="s">
        <v>9</v>
      </c>
      <c r="K1" s="1" t="s">
        <v>10</v>
      </c>
      <c r="L1" s="4" t="s">
        <v>11</v>
      </c>
      <c r="M1" s="4" t="s">
        <v>12</v>
      </c>
      <c r="N1" s="5" t="s">
        <v>13</v>
      </c>
      <c r="O1" s="1" t="s">
        <v>14</v>
      </c>
      <c r="P1" s="1" t="s">
        <v>15</v>
      </c>
      <c r="Q1" s="5" t="s">
        <v>16</v>
      </c>
      <c r="R1" s="5" t="s">
        <v>17</v>
      </c>
      <c r="S1" s="4" t="s">
        <v>18</v>
      </c>
      <c r="T1" s="6" t="s">
        <v>19</v>
      </c>
      <c r="U1" s="4" t="s">
        <v>20</v>
      </c>
    </row>
    <row r="2" spans="1:21" s="11" customFormat="1" x14ac:dyDescent="0.3">
      <c r="A2" s="7" t="str">
        <f>IF('[1]#source_data'!A4="","",CONCATENATE('[1]#fixed_data'!$B$2&amp;'[1]#source_data'!A4))</f>
        <v>360G-SebbaFdn-1761</v>
      </c>
      <c r="B2" s="7" t="str">
        <f>IF('[1]#source_data'!A4="","",IF('[1]#source_data'!B4="","",'[1]#source_data'!B4))</f>
        <v>Grant to Social Finance UK</v>
      </c>
      <c r="C2" s="7" t="str">
        <f>IF('[1]#source_data'!A4="","",IF('[1]#source_data'!C4="","",'[1]#source_data'!C4))</f>
        <v>Towards two networks to improve refugee integration</v>
      </c>
      <c r="D2" s="7" t="str">
        <f>IF('[1]#source_data'!A4="","",'[1]#fixed_data'!$B$3)</f>
        <v>GBP</v>
      </c>
      <c r="E2" s="8">
        <f>IF('[1]#source_data'!A4="","",IF('[1]#source_data'!D4="","",'[1]#source_data'!D4))</f>
        <v>50000</v>
      </c>
      <c r="F2" s="9">
        <f>IF('[1]#source_data'!A4="","",IF('[1]#source_data'!E4="","",'[1]#source_data'!E4))</f>
        <v>44770</v>
      </c>
      <c r="G2" s="9">
        <f>IF('[1]#source_data'!A4="","",IF('[1]#source_data'!F4="","",'[1]#source_data'!F4))</f>
        <v>44785</v>
      </c>
      <c r="H2" s="9">
        <f>IF('[1]#source_data'!A4="","",IF('[1]#source_data'!G4="","",'[1]#source_data'!G4))</f>
        <v>45177</v>
      </c>
      <c r="I2" s="7">
        <f>IF('[1]#source_data'!A4="","",IF('[1]#source_data'!H4="","",'[1]#source_data'!H4))</f>
        <v>12</v>
      </c>
      <c r="J2" s="7" t="str">
        <f>IF('[1]#source_data'!A4="","",IF(AND(L2="",M2=""),'[1]#fixed_data'!$B$4&amp;SUBSTITUTE(K2," ","-"),IF(L2="","GB-COH-"&amp;M2,IF(LEFT(L2,2)="SC","GB-SC-"&amp;L2,IF(AND(LEFT(L2,1)="1",LEN(L2)=6),"GB-NIC-"&amp;L2,"GB-CHC-"&amp;L2)))))</f>
        <v>GB-COH-01122852</v>
      </c>
      <c r="K2" s="7" t="str">
        <f>IF('[1]#source_data'!A4="","",IF('[1]#source_data'!I4="","",'[1]#source_data'!I4))</f>
        <v>Social Finance UK</v>
      </c>
      <c r="L2" s="7" t="str">
        <f>IF('[1]#source_data'!A4="","",IF(ISBLANK('[1]#source_data'!J4),"",'[1]#source_data'!J4))</f>
        <v/>
      </c>
      <c r="M2" s="7" t="str">
        <f>IF('[1]#source_data'!A4="","",IF('[1]#source_data'!K4="","",TEXT('[1]#source_data'!K4,"00000000")))</f>
        <v>01122852</v>
      </c>
      <c r="N2" s="7" t="str">
        <f>IF('[1]#source_data'!A4="","",IF('[1]#source_data'!L4="","",'[1]#source_data'!L4))</f>
        <v>SE1 7TY</v>
      </c>
      <c r="O2" s="7" t="str">
        <f>IF('[1]#source_data'!A4="","",'[1]#fixed_data'!$B$5)</f>
        <v>GB-CHC-1191713</v>
      </c>
      <c r="P2" s="7" t="str">
        <f>IF('[1]#source_data'!A4="","",'[1]#fixed_data'!$B$6)</f>
        <v>Sam and Bella Sebba Charitable Foundation</v>
      </c>
      <c r="Q2" s="7" t="str">
        <f>IF('[1]#source_data'!A4="","",IF('[1]#source_data'!M4="","",'[1]#source_data'!M4))</f>
        <v>Project grants</v>
      </c>
      <c r="R2" s="7" t="str">
        <f>IF('[1]#source_data'!A4="","",IF('[1]#source_data'!N4="","",'[1]#source_data'!N4))</f>
        <v>Migrants, Refugees and Asylum Seekers</v>
      </c>
      <c r="S2" s="7" t="str">
        <f>IF('[1]#source_data'!A4="","",IF('[1]#source_data'!O4="","",'[1]#source_data'!O4))</f>
        <v>South East London</v>
      </c>
      <c r="T2" s="10">
        <f>IF('[1]#source_data'!A4="","",'[1]#fixed_data'!$B$7)</f>
        <v>44973</v>
      </c>
      <c r="U2" s="7" t="str">
        <f>IF('[1]#source_data'!A4="","",'[1]#fixed_data'!$B$8)</f>
        <v>https://sebbafoundation.org/</v>
      </c>
    </row>
    <row r="3" spans="1:21" s="11" customFormat="1" x14ac:dyDescent="0.3">
      <c r="A3" s="7" t="str">
        <f>IF('[1]#source_data'!A5="","",CONCATENATE('[1]#fixed_data'!$B$2&amp;'[1]#source_data'!A5))</f>
        <v>360G-SebbaFdn-1759</v>
      </c>
      <c r="B3" s="7" t="str">
        <f>IF('[1]#source_data'!A5="","",IF('[1]#source_data'!B5="","",'[1]#source_data'!B5))</f>
        <v>Grant to Merseyside Law Centre</v>
      </c>
      <c r="C3" s="7" t="str">
        <f>IF('[1]#source_data'!A5="","",IF('[1]#source_data'!C5="","",'[1]#source_data'!C5))</f>
        <v>Towards development of a refugee immigration clinic</v>
      </c>
      <c r="D3" s="7" t="str">
        <f>IF('[1]#source_data'!A5="","",'[1]#fixed_data'!$B$3)</f>
        <v>GBP</v>
      </c>
      <c r="E3" s="8">
        <f>IF('[1]#source_data'!A5="","",IF('[1]#source_data'!D5="","",'[1]#source_data'!D5))</f>
        <v>120000</v>
      </c>
      <c r="F3" s="9">
        <f>IF('[1]#source_data'!A5="","",IF('[1]#source_data'!E5="","",'[1]#source_data'!E5))</f>
        <v>44770</v>
      </c>
      <c r="G3" s="9">
        <f>IF('[1]#source_data'!A5="","",IF('[1]#source_data'!F5="","",'[1]#source_data'!F5))</f>
        <v>44792</v>
      </c>
      <c r="H3" s="9">
        <f>IF('[1]#source_data'!A5="","",IF('[1]#source_data'!G5="","",'[1]#source_data'!G5))</f>
        <v>45842</v>
      </c>
      <c r="I3" s="7">
        <f>IF('[1]#source_data'!A5="","",IF('[1]#source_data'!H5="","",'[1]#source_data'!H5))</f>
        <v>36</v>
      </c>
      <c r="J3" s="7" t="str">
        <f>IF('[1]#source_data'!A5="","",IF(AND(L3="",M3=""),'[1]#fixed_data'!$B$4&amp;SUBSTITUTE(K3," ","-"),IF(L3="","GB-COH-"&amp;M3,IF(LEFT(L3,2)="SC","GB-SC-"&amp;L3,IF(AND(LEFT(L3,1)="1",LEN(L3)=6),"GB-NIC-"&amp;L3,"GB-CHC-"&amp;L3)))))</f>
        <v>GB-CHC-1199464</v>
      </c>
      <c r="K3" s="7" t="str">
        <f>IF('[1]#source_data'!A5="","",IF('[1]#source_data'!I5="","",'[1]#source_data'!I5))</f>
        <v>Merseyside Law Centre</v>
      </c>
      <c r="L3" s="7">
        <f>IF('[1]#source_data'!A5="","",IF(ISBLANK('[1]#source_data'!J5),"",'[1]#source_data'!J5))</f>
        <v>1199464</v>
      </c>
      <c r="M3" s="7" t="str">
        <f>IF('[1]#source_data'!A5="","",IF('[1]#source_data'!K5="","",TEXT('[1]#source_data'!K5,"00000000")))</f>
        <v/>
      </c>
      <c r="N3" s="7" t="str">
        <f>IF('[1]#source_data'!A5="","",IF('[1]#source_data'!L5="","",'[1]#source_data'!L5))</f>
        <v>L1 4DN</v>
      </c>
      <c r="O3" s="7" t="str">
        <f>IF('[1]#source_data'!A5="","",'[1]#fixed_data'!$B$5)</f>
        <v>GB-CHC-1191713</v>
      </c>
      <c r="P3" s="7" t="str">
        <f>IF('[1]#source_data'!A5="","",'[1]#fixed_data'!$B$6)</f>
        <v>Sam and Bella Sebba Charitable Foundation</v>
      </c>
      <c r="Q3" s="7" t="str">
        <f>IF('[1]#source_data'!A5="","",IF('[1]#source_data'!M5="","",'[1]#source_data'!M5))</f>
        <v>Project grants</v>
      </c>
      <c r="R3" s="7" t="str">
        <f>IF('[1]#source_data'!A5="","",IF('[1]#source_data'!N5="","",'[1]#source_data'!N5))</f>
        <v>Migrants, Refugees and Asylum Seekers</v>
      </c>
      <c r="S3" s="7" t="str">
        <f>IF('[1]#source_data'!A5="","",IF('[1]#source_data'!O5="","",'[1]#source_data'!O5))</f>
        <v>North West England</v>
      </c>
      <c r="T3" s="10">
        <f>IF('[1]#source_data'!A5="","",'[1]#fixed_data'!$B$7)</f>
        <v>44973</v>
      </c>
      <c r="U3" s="7" t="str">
        <f>IF('[1]#source_data'!A5="","",'[1]#fixed_data'!$B$8)</f>
        <v>https://sebbafoundation.org/</v>
      </c>
    </row>
    <row r="4" spans="1:21" s="11" customFormat="1" x14ac:dyDescent="0.3">
      <c r="A4" s="7" t="str">
        <f>IF('[1]#source_data'!A6="","",CONCATENATE('[1]#fixed_data'!$B$2&amp;'[1]#source_data'!A6))</f>
        <v>360G-SebbaFdn-1758</v>
      </c>
      <c r="B4" s="7" t="str">
        <f>IF('[1]#source_data'!A6="","",IF('[1]#source_data'!B6="","",'[1]#source_data'!B6))</f>
        <v>Grant to University of Plymouth</v>
      </c>
      <c r="C4" s="7" t="str">
        <f>IF('[1]#source_data'!A6="","",IF('[1]#source_data'!C6="","",'[1]#source_data'!C6))</f>
        <v>Towards OISC training programme for interns</v>
      </c>
      <c r="D4" s="7" t="str">
        <f>IF('[1]#source_data'!A6="","",'[1]#fixed_data'!$B$3)</f>
        <v>GBP</v>
      </c>
      <c r="E4" s="8">
        <f>IF('[1]#source_data'!A6="","",IF('[1]#source_data'!D6="","",'[1]#source_data'!D6))</f>
        <v>50641</v>
      </c>
      <c r="F4" s="9">
        <f>IF('[1]#source_data'!A6="","",IF('[1]#source_data'!E6="","",'[1]#source_data'!E6))</f>
        <v>44770</v>
      </c>
      <c r="G4" s="9">
        <f>IF('[1]#source_data'!A6="","",IF('[1]#source_data'!F6="","",'[1]#source_data'!F6))</f>
        <v>44785</v>
      </c>
      <c r="H4" s="9">
        <f>IF('[1]#source_data'!A6="","",IF('[1]#source_data'!G6="","",'[1]#source_data'!G6))</f>
        <v>45149</v>
      </c>
      <c r="I4" s="7">
        <f>IF('[1]#source_data'!A6="","",IF('[1]#source_data'!H6="","",'[1]#source_data'!H6))</f>
        <v>12</v>
      </c>
      <c r="J4" s="7" t="str">
        <f>IF('[1]#source_data'!A6="","",IF(AND(L4="",M4=""),'[1]#fixed_data'!$B$4&amp;SUBSTITUTE(K4," ","-"),IF(L4="","GB-COH-"&amp;M4,IF(LEFT(L4,2)="SC","GB-SC-"&amp;L4,IF(AND(LEFT(L4,1)="1",LEN(L4)=6),"GB-NIC-"&amp;L4,"GB-CHC-"&amp;L4)))))</f>
        <v>360G-SebbaFdn-Org-University-of-Plymouth</v>
      </c>
      <c r="K4" s="7" t="str">
        <f>IF('[1]#source_data'!A6="","",IF('[1]#source_data'!I6="","",'[1]#source_data'!I6))</f>
        <v>University of Plymouth</v>
      </c>
      <c r="L4" s="7" t="str">
        <f>IF('[1]#source_data'!A6="","",IF(ISBLANK('[1]#source_data'!J6),"",'[1]#source_data'!J6))</f>
        <v/>
      </c>
      <c r="M4" s="7" t="str">
        <f>IF('[1]#source_data'!A6="","",IF('[1]#source_data'!K6="","",TEXT('[1]#source_data'!K6,"00000000")))</f>
        <v/>
      </c>
      <c r="N4" s="7" t="str">
        <f>IF('[1]#source_data'!A6="","",IF('[1]#source_data'!L6="","",'[1]#source_data'!L6))</f>
        <v>PL4 8HA</v>
      </c>
      <c r="O4" s="7" t="str">
        <f>IF('[1]#source_data'!A6="","",'[1]#fixed_data'!$B$5)</f>
        <v>GB-CHC-1191713</v>
      </c>
      <c r="P4" s="7" t="str">
        <f>IF('[1]#source_data'!A6="","",'[1]#fixed_data'!$B$6)</f>
        <v>Sam and Bella Sebba Charitable Foundation</v>
      </c>
      <c r="Q4" s="7" t="str">
        <f>IF('[1]#source_data'!A6="","",IF('[1]#source_data'!M6="","",'[1]#source_data'!M6))</f>
        <v>Project grants</v>
      </c>
      <c r="R4" s="7" t="str">
        <f>IF('[1]#source_data'!A6="","",IF('[1]#source_data'!N6="","",'[1]#source_data'!N6))</f>
        <v>Migrants, Refugees and Asylum Seekers</v>
      </c>
      <c r="S4" s="7" t="str">
        <f>IF('[1]#source_data'!A6="","",IF('[1]#source_data'!O6="","",'[1]#source_data'!O6))</f>
        <v>South West England</v>
      </c>
      <c r="T4" s="10">
        <f>IF('[1]#source_data'!A6="","",'[1]#fixed_data'!$B$7)</f>
        <v>44973</v>
      </c>
      <c r="U4" s="7" t="str">
        <f>IF('[1]#source_data'!A6="","",'[1]#fixed_data'!$B$8)</f>
        <v>https://sebbafoundation.org/</v>
      </c>
    </row>
    <row r="5" spans="1:21" s="11" customFormat="1" x14ac:dyDescent="0.3">
      <c r="A5" s="7" t="str">
        <f>IF('[1]#source_data'!A7="","",CONCATENATE('[1]#fixed_data'!$B$2&amp;'[1]#source_data'!A7))</f>
        <v>360G-SebbaFdn-1753</v>
      </c>
      <c r="B5" s="7" t="str">
        <f>IF('[1]#source_data'!A7="","",IF('[1]#source_data'!B7="","",'[1]#source_data'!B7))</f>
        <v xml:space="preserve">Grant to Wintercomfort </v>
      </c>
      <c r="C5" s="7" t="str">
        <f>IF('[1]#source_data'!A7="","",IF('[1]#source_data'!C7="","",'[1]#source_data'!C7))</f>
        <v>Towards evaluation report</v>
      </c>
      <c r="D5" s="7" t="str">
        <f>IF('[1]#source_data'!A7="","",'[1]#fixed_data'!$B$3)</f>
        <v>GBP</v>
      </c>
      <c r="E5" s="8">
        <f>IF('[1]#source_data'!A7="","",IF('[1]#source_data'!D7="","",'[1]#source_data'!D7))</f>
        <v>8300</v>
      </c>
      <c r="F5" s="9">
        <f>IF('[1]#source_data'!A7="","",IF('[1]#source_data'!E7="","",'[1]#source_data'!E7))</f>
        <v>44770</v>
      </c>
      <c r="G5" s="9">
        <f>IF('[1]#source_data'!A7="","",IF('[1]#source_data'!F7="","",'[1]#source_data'!F7))</f>
        <v>44813</v>
      </c>
      <c r="H5" s="9">
        <f>IF('[1]#source_data'!A7="","",IF('[1]#source_data'!G7="","",'[1]#source_data'!G7))</f>
        <v>45177</v>
      </c>
      <c r="I5" s="7">
        <f>IF('[1]#source_data'!A7="","",IF('[1]#source_data'!H7="","",'[1]#source_data'!H7))</f>
        <v>12</v>
      </c>
      <c r="J5" s="7" t="str">
        <f>IF('[1]#source_data'!A7="","",IF(AND(L5="",M5=""),'[1]#fixed_data'!$B$4&amp;SUBSTITUTE(K5," ","-"),IF(L5="","GB-COH-"&amp;M5,IF(LEFT(L5,2)="SC","GB-SC-"&amp;L5,IF(AND(LEFT(L5,1)="1",LEN(L5)=6),"GB-NIC-"&amp;L5,"GB-CHC-"&amp;L5)))))</f>
        <v>GB-CHC-1003083</v>
      </c>
      <c r="K5" s="7" t="str">
        <f>IF('[1]#source_data'!A7="","",IF('[1]#source_data'!I7="","",'[1]#source_data'!I7))</f>
        <v xml:space="preserve">Wintercomfort </v>
      </c>
      <c r="L5" s="7">
        <f>IF('[1]#source_data'!A7="","",IF(ISBLANK('[1]#source_data'!J7),"",'[1]#source_data'!J7))</f>
        <v>1003083</v>
      </c>
      <c r="M5" s="7" t="str">
        <f>IF('[1]#source_data'!A7="","",IF('[1]#source_data'!K7="","",TEXT('[1]#source_data'!K7,"00000000")))</f>
        <v/>
      </c>
      <c r="N5" s="7" t="str">
        <f>IF('[1]#source_data'!A7="","",IF('[1]#source_data'!L7="","",'[1]#source_data'!L7))</f>
        <v>CB4 1EG</v>
      </c>
      <c r="O5" s="7" t="str">
        <f>IF('[1]#source_data'!A7="","",'[1]#fixed_data'!$B$5)</f>
        <v>GB-CHC-1191713</v>
      </c>
      <c r="P5" s="7" t="str">
        <f>IF('[1]#source_data'!A7="","",'[1]#fixed_data'!$B$6)</f>
        <v>Sam and Bella Sebba Charitable Foundation</v>
      </c>
      <c r="Q5" s="7" t="str">
        <f>IF('[1]#source_data'!A7="","",IF('[1]#source_data'!M7="","",'[1]#source_data'!M7))</f>
        <v>Project grants</v>
      </c>
      <c r="R5" s="7" t="str">
        <f>IF('[1]#source_data'!A7="","",IF('[1]#source_data'!N7="","",'[1]#source_data'!N7))</f>
        <v>Migrants, Refugees and Asylum Seekers</v>
      </c>
      <c r="S5" s="7" t="str">
        <f>IF('[1]#source_data'!A7="","",IF('[1]#source_data'!O7="","",'[1]#source_data'!O7))</f>
        <v>Cambridge</v>
      </c>
      <c r="T5" s="10">
        <f>IF('[1]#source_data'!A7="","",'[1]#fixed_data'!$B$7)</f>
        <v>44973</v>
      </c>
      <c r="U5" s="7" t="str">
        <f>IF('[1]#source_data'!A7="","",'[1]#fixed_data'!$B$8)</f>
        <v>https://sebbafoundation.org/</v>
      </c>
    </row>
    <row r="6" spans="1:21" s="11" customFormat="1" x14ac:dyDescent="0.3">
      <c r="A6" s="7" t="str">
        <f>IF('[1]#source_data'!A8="","",CONCATENATE('[1]#fixed_data'!$B$2&amp;'[1]#source_data'!A8))</f>
        <v>360G-SebbaFdn-1743</v>
      </c>
      <c r="B6" s="7" t="str">
        <f>IF('[1]#source_data'!A8="","",IF('[1]#source_data'!B8="","",'[1]#source_data'!B8))</f>
        <v>Grant to Glitch</v>
      </c>
      <c r="C6" s="7" t="str">
        <f>IF('[1]#source_data'!A8="","",IF('[1]#source_data'!C8="","",'[1]#source_data'!C8))</f>
        <v>Towards core funding</v>
      </c>
      <c r="D6" s="7" t="str">
        <f>IF('[1]#source_data'!A8="","",'[1]#fixed_data'!$B$3)</f>
        <v>GBP</v>
      </c>
      <c r="E6" s="8">
        <f>IF('[1]#source_data'!A8="","",IF('[1]#source_data'!D8="","",'[1]#source_data'!D8))</f>
        <v>80000</v>
      </c>
      <c r="F6" s="9">
        <f>IF('[1]#source_data'!A8="","",IF('[1]#source_data'!E8="","",'[1]#source_data'!E8))</f>
        <v>44770</v>
      </c>
      <c r="G6" s="9">
        <f>IF('[1]#source_data'!A8="","",IF('[1]#source_data'!F8="","",'[1]#source_data'!F8))</f>
        <v>44785</v>
      </c>
      <c r="H6" s="9">
        <f>IF('[1]#source_data'!A8="","",IF('[1]#source_data'!G8="","",'[1]#source_data'!G8))</f>
        <v>45515</v>
      </c>
      <c r="I6" s="7">
        <f>IF('[1]#source_data'!A8="","",IF('[1]#source_data'!H8="","",'[1]#source_data'!H8))</f>
        <v>24</v>
      </c>
      <c r="J6" s="7" t="str">
        <f>IF('[1]#source_data'!A8="","",IF(AND(L6="",M6=""),'[1]#fixed_data'!$B$4&amp;SUBSTITUTE(K6," ","-"),IF(L6="","GB-COH-"&amp;M6,IF(LEFT(L6,2)="SC","GB-SC-"&amp;L6,IF(AND(LEFT(L6,1)="1",LEN(L6)=6),"GB-NIC-"&amp;L6,"GB-CHC-"&amp;L6)))))</f>
        <v>GB-CHC-1187714</v>
      </c>
      <c r="K6" s="7" t="str">
        <f>IF('[1]#source_data'!A8="","",IF('[1]#source_data'!I8="","",'[1]#source_data'!I8))</f>
        <v>Glitch</v>
      </c>
      <c r="L6" s="7">
        <f>IF('[1]#source_data'!A8="","",IF(ISBLANK('[1]#source_data'!J8),"",'[1]#source_data'!J8))</f>
        <v>1187714</v>
      </c>
      <c r="M6" s="7" t="str">
        <f>IF('[1]#source_data'!A8="","",IF('[1]#source_data'!K8="","",TEXT('[1]#source_data'!K8,"00000000")))</f>
        <v/>
      </c>
      <c r="N6" s="7" t="str">
        <f>IF('[1]#source_data'!A8="","",IF('[1]#source_data'!L8="","",'[1]#source_data'!L8))</f>
        <v>EC1N 8LE</v>
      </c>
      <c r="O6" s="7" t="str">
        <f>IF('[1]#source_data'!A8="","",'[1]#fixed_data'!$B$5)</f>
        <v>GB-CHC-1191713</v>
      </c>
      <c r="P6" s="7" t="str">
        <f>IF('[1]#source_data'!A8="","",'[1]#fixed_data'!$B$6)</f>
        <v>Sam and Bella Sebba Charitable Foundation</v>
      </c>
      <c r="Q6" s="7" t="str">
        <f>IF('[1]#source_data'!A8="","",IF('[1]#source_data'!M8="","",'[1]#source_data'!M8))</f>
        <v>Core grants</v>
      </c>
      <c r="R6" s="7" t="str">
        <f>IF('[1]#source_data'!A8="","",IF('[1]#source_data'!N8="","",'[1]#source_data'!N8))</f>
        <v>Social Respect</v>
      </c>
      <c r="S6" s="7" t="str">
        <f>IF('[1]#source_data'!A8="","",IF('[1]#source_data'!O8="","",'[1]#source_data'!O8))</f>
        <v>UK/London</v>
      </c>
      <c r="T6" s="10">
        <f>IF('[1]#source_data'!A8="","",'[1]#fixed_data'!$B$7)</f>
        <v>44973</v>
      </c>
      <c r="U6" s="7" t="str">
        <f>IF('[1]#source_data'!A8="","",'[1]#fixed_data'!$B$8)</f>
        <v>https://sebbafoundation.org/</v>
      </c>
    </row>
    <row r="7" spans="1:21" s="11" customFormat="1" x14ac:dyDescent="0.3">
      <c r="A7" s="7" t="str">
        <f>IF('[1]#source_data'!A9="","",CONCATENATE('[1]#fixed_data'!$B$2&amp;'[1]#source_data'!A9))</f>
        <v>360G-SebbaFdn-1742</v>
      </c>
      <c r="B7" s="7" t="str">
        <f>IF('[1]#source_data'!A9="","",IF('[1]#source_data'!B9="","",'[1]#source_data'!B9))</f>
        <v>Grant to Our Streets Now</v>
      </c>
      <c r="C7" s="7" t="str">
        <f>IF('[1]#source_data'!A9="","",IF('[1]#source_data'!C9="","",'[1]#source_data'!C9))</f>
        <v>Towards core funding</v>
      </c>
      <c r="D7" s="7" t="str">
        <f>IF('[1]#source_data'!A9="","",'[1]#fixed_data'!$B$3)</f>
        <v>GBP</v>
      </c>
      <c r="E7" s="8">
        <f>IF('[1]#source_data'!A9="","",IF('[1]#source_data'!D9="","",'[1]#source_data'!D9))</f>
        <v>70000</v>
      </c>
      <c r="F7" s="9">
        <f>IF('[1]#source_data'!A9="","",IF('[1]#source_data'!E9="","",'[1]#source_data'!E9))</f>
        <v>44770</v>
      </c>
      <c r="G7" s="9">
        <f>IF('[1]#source_data'!A9="","",IF('[1]#source_data'!F9="","",'[1]#source_data'!F9))</f>
        <v>44792</v>
      </c>
      <c r="H7" s="9">
        <f>IF('[1]#source_data'!A9="","",IF('[1]#source_data'!G9="","",'[1]#source_data'!G9))</f>
        <v>45522</v>
      </c>
      <c r="I7" s="7">
        <f>IF('[1]#source_data'!A9="","",IF('[1]#source_data'!H9="","",'[1]#source_data'!H9))</f>
        <v>24</v>
      </c>
      <c r="J7" s="7" t="str">
        <f>IF('[1]#source_data'!A9="","",IF(AND(L7="",M7=""),'[1]#fixed_data'!$B$4&amp;SUBSTITUTE(K7," ","-"),IF(L7="","GB-COH-"&amp;M7,IF(LEFT(L7,2)="SC","GB-SC-"&amp;L7,IF(AND(LEFT(L7,1)="1",LEN(L7)=6),"GB-NIC-"&amp;L7,"GB-CHC-"&amp;L7)))))</f>
        <v>GB-COH-14185908</v>
      </c>
      <c r="K7" s="7" t="str">
        <f>IF('[1]#source_data'!A9="","",IF('[1]#source_data'!I9="","",'[1]#source_data'!I9))</f>
        <v>Our Streets Now</v>
      </c>
      <c r="L7" s="7" t="str">
        <f>IF('[1]#source_data'!A9="","",IF(ISBLANK('[1]#source_data'!J9),"",'[1]#source_data'!J9))</f>
        <v/>
      </c>
      <c r="M7" s="7" t="str">
        <f>IF('[1]#source_data'!A9="","",IF('[1]#source_data'!K9="","",TEXT('[1]#source_data'!K9,"00000000")))</f>
        <v>14185908</v>
      </c>
      <c r="N7" s="7" t="str">
        <f>IF('[1]#source_data'!A9="","",IF('[1]#source_data'!L9="","",'[1]#source_data'!L9))</f>
        <v>EC1V 2NX</v>
      </c>
      <c r="O7" s="7" t="str">
        <f>IF('[1]#source_data'!A9="","",'[1]#fixed_data'!$B$5)</f>
        <v>GB-CHC-1191713</v>
      </c>
      <c r="P7" s="7" t="str">
        <f>IF('[1]#source_data'!A9="","",'[1]#fixed_data'!$B$6)</f>
        <v>Sam and Bella Sebba Charitable Foundation</v>
      </c>
      <c r="Q7" s="7" t="str">
        <f>IF('[1]#source_data'!A9="","",IF('[1]#source_data'!M9="","",'[1]#source_data'!M9))</f>
        <v>Core grants</v>
      </c>
      <c r="R7" s="7" t="str">
        <f>IF('[1]#source_data'!A9="","",IF('[1]#source_data'!N9="","",'[1]#source_data'!N9))</f>
        <v>Violence Against Women and Girls</v>
      </c>
      <c r="S7" s="7" t="str">
        <f>IF('[1]#source_data'!A9="","",IF('[1]#source_data'!O9="","",'[1]#source_data'!O9))</f>
        <v>UK/London</v>
      </c>
      <c r="T7" s="10">
        <f>IF('[1]#source_data'!A9="","",'[1]#fixed_data'!$B$7)</f>
        <v>44973</v>
      </c>
      <c r="U7" s="7" t="str">
        <f>IF('[1]#source_data'!A9="","",'[1]#fixed_data'!$B$8)</f>
        <v>https://sebbafoundation.org/</v>
      </c>
    </row>
    <row r="8" spans="1:21" s="11" customFormat="1" x14ac:dyDescent="0.3">
      <c r="A8" s="7" t="str">
        <f>IF('[1]#source_data'!A10="","",CONCATENATE('[1]#fixed_data'!$B$2&amp;'[1]#source_data'!A10))</f>
        <v>360G-SebbaFdn-1741</v>
      </c>
      <c r="B8" s="7" t="str">
        <f>IF('[1]#source_data'!A10="","",IF('[1]#source_data'!B10="","",'[1]#source_data'!B10))</f>
        <v>Grant to Affordable Justice</v>
      </c>
      <c r="C8" s="7" t="str">
        <f>IF('[1]#source_data'!A10="","",IF('[1]#source_data'!C10="","",'[1]#source_data'!C10))</f>
        <v>Towards evaluation of exisitng grant</v>
      </c>
      <c r="D8" s="7" t="str">
        <f>IF('[1]#source_data'!A10="","",'[1]#fixed_data'!$B$3)</f>
        <v>GBP</v>
      </c>
      <c r="E8" s="8">
        <f>IF('[1]#source_data'!A10="","",IF('[1]#source_data'!D10="","",'[1]#source_data'!D10))</f>
        <v>46610</v>
      </c>
      <c r="F8" s="9">
        <f>IF('[1]#source_data'!A10="","",IF('[1]#source_data'!E10="","",'[1]#source_data'!E10))</f>
        <v>44770</v>
      </c>
      <c r="G8" s="9">
        <f>IF('[1]#source_data'!A10="","",IF('[1]#source_data'!F10="","",'[1]#source_data'!F10))</f>
        <v>44785</v>
      </c>
      <c r="H8" s="9">
        <f>IF('[1]#source_data'!A10="","",IF('[1]#source_data'!G10="","",'[1]#source_data'!G10))</f>
        <v>45515</v>
      </c>
      <c r="I8" s="7">
        <f>IF('[1]#source_data'!A10="","",IF('[1]#source_data'!H10="","",'[1]#source_data'!H10))</f>
        <v>24</v>
      </c>
      <c r="J8" s="7" t="str">
        <f>IF('[1]#source_data'!A10="","",IF(AND(L8="",M8=""),'[1]#fixed_data'!$B$4&amp;SUBSTITUTE(K8," ","-"),IF(L8="","GB-COH-"&amp;M8,IF(LEFT(L8,2)="SC","GB-SC-"&amp;L8,IF(AND(LEFT(L8,1)="1",LEN(L8)=6),"GB-NIC-"&amp;L8,"GB-CHC-"&amp;L8)))))</f>
        <v>GB-CHC-1168469</v>
      </c>
      <c r="K8" s="7" t="str">
        <f>IF('[1]#source_data'!A10="","",IF('[1]#source_data'!I10="","",'[1]#source_data'!I10))</f>
        <v>Affordable Justice</v>
      </c>
      <c r="L8" s="7">
        <f>IF('[1]#source_data'!A10="","",IF(ISBLANK('[1]#source_data'!J10),"",'[1]#source_data'!J10))</f>
        <v>1168469</v>
      </c>
      <c r="M8" s="7" t="str">
        <f>IF('[1]#source_data'!A10="","",IF('[1]#source_data'!K10="","",TEXT('[1]#source_data'!K10,"00000000")))</f>
        <v/>
      </c>
      <c r="N8" s="7" t="str">
        <f>IF('[1]#source_data'!A10="","",IF('[1]#source_data'!L10="","",'[1]#source_data'!L10))</f>
        <v>HU9 5UY</v>
      </c>
      <c r="O8" s="7" t="str">
        <f>IF('[1]#source_data'!A10="","",'[1]#fixed_data'!$B$5)</f>
        <v>GB-CHC-1191713</v>
      </c>
      <c r="P8" s="7" t="str">
        <f>IF('[1]#source_data'!A10="","",'[1]#fixed_data'!$B$6)</f>
        <v>Sam and Bella Sebba Charitable Foundation</v>
      </c>
      <c r="Q8" s="7" t="str">
        <f>IF('[1]#source_data'!A10="","",IF('[1]#source_data'!M10="","",'[1]#source_data'!M10))</f>
        <v>Project grants</v>
      </c>
      <c r="R8" s="7" t="str">
        <f>IF('[1]#source_data'!A10="","",IF('[1]#source_data'!N10="","",'[1]#source_data'!N10))</f>
        <v>Violence Against Women and Girls</v>
      </c>
      <c r="S8" s="7" t="str">
        <f>IF('[1]#source_data'!A10="","",IF('[1]#source_data'!O10="","",'[1]#source_data'!O10))</f>
        <v>North East England</v>
      </c>
      <c r="T8" s="10">
        <f>IF('[1]#source_data'!A10="","",'[1]#fixed_data'!$B$7)</f>
        <v>44973</v>
      </c>
      <c r="U8" s="7" t="str">
        <f>IF('[1]#source_data'!A10="","",'[1]#fixed_data'!$B$8)</f>
        <v>https://sebbafoundation.org/</v>
      </c>
    </row>
    <row r="9" spans="1:21" s="11" customFormat="1" x14ac:dyDescent="0.3">
      <c r="A9" s="7" t="str">
        <f>IF('[1]#source_data'!A11="","",CONCATENATE('[1]#fixed_data'!$B$2&amp;'[1]#source_data'!A11))</f>
        <v>360G-SebbaFdn-1740</v>
      </c>
      <c r="B9" s="7" t="str">
        <f>IF('[1]#source_data'!A11="","",IF('[1]#source_data'!B11="","",'[1]#source_data'!B11))</f>
        <v>Grant to Public Law project</v>
      </c>
      <c r="C9" s="7" t="str">
        <f>IF('[1]#source_data'!A11="","",IF('[1]#source_data'!C11="","",'[1]#source_data'!C11))</f>
        <v>Towards policy and influencing post</v>
      </c>
      <c r="D9" s="7" t="str">
        <f>IF('[1]#source_data'!A11="","",'[1]#fixed_data'!$B$3)</f>
        <v>GBP</v>
      </c>
      <c r="E9" s="8">
        <f>IF('[1]#source_data'!A11="","",IF('[1]#source_data'!D11="","",'[1]#source_data'!D11))</f>
        <v>90000</v>
      </c>
      <c r="F9" s="9">
        <f>IF('[1]#source_data'!A11="","",IF('[1]#source_data'!E11="","",'[1]#source_data'!E11))</f>
        <v>44770</v>
      </c>
      <c r="G9" s="9">
        <f>IF('[1]#source_data'!A11="","",IF('[1]#source_data'!F11="","",'[1]#source_data'!F11))</f>
        <v>44813</v>
      </c>
      <c r="H9" s="9">
        <f>IF('[1]#source_data'!A11="","",IF('[1]#source_data'!G11="","",'[1]#source_data'!G11))</f>
        <v>45908</v>
      </c>
      <c r="I9" s="7">
        <f>IF('[1]#source_data'!A11="","",IF('[1]#source_data'!H11="","",'[1]#source_data'!H11))</f>
        <v>36</v>
      </c>
      <c r="J9" s="7" t="str">
        <f>IF('[1]#source_data'!A11="","",IF(AND(L9="",M9=""),'[1]#fixed_data'!$B$4&amp;SUBSTITUTE(K9," ","-"),IF(L9="","GB-COH-"&amp;M9,IF(LEFT(L9,2)="SC","GB-SC-"&amp;L9,IF(AND(LEFT(L9,1)="1",LEN(L9)=6),"GB-NIC-"&amp;L9,"GB-CHC-"&amp;L9)))))</f>
        <v>GB-CHC-1003342</v>
      </c>
      <c r="K9" s="7" t="str">
        <f>IF('[1]#source_data'!A11="","",IF('[1]#source_data'!I11="","",'[1]#source_data'!I11))</f>
        <v>Public Law project</v>
      </c>
      <c r="L9" s="7">
        <f>IF('[1]#source_data'!A11="","",IF(ISBLANK('[1]#source_data'!J11),"",'[1]#source_data'!J11))</f>
        <v>1003342</v>
      </c>
      <c r="M9" s="7" t="str">
        <f>IF('[1]#source_data'!A11="","",IF('[1]#source_data'!K11="","",TEXT('[1]#source_data'!K11,"00000000")))</f>
        <v/>
      </c>
      <c r="N9" s="7" t="str">
        <f>IF('[1]#source_data'!A11="","",IF('[1]#source_data'!L11="","",'[1]#source_data'!L11))</f>
        <v>EC1V 7EY</v>
      </c>
      <c r="O9" s="7" t="str">
        <f>IF('[1]#source_data'!A11="","",'[1]#fixed_data'!$B$5)</f>
        <v>GB-CHC-1191713</v>
      </c>
      <c r="P9" s="7" t="str">
        <f>IF('[1]#source_data'!A11="","",'[1]#fixed_data'!$B$6)</f>
        <v>Sam and Bella Sebba Charitable Foundation</v>
      </c>
      <c r="Q9" s="7" t="str">
        <f>IF('[1]#source_data'!A11="","",IF('[1]#source_data'!M11="","",'[1]#source_data'!M11))</f>
        <v>Project grants</v>
      </c>
      <c r="R9" s="7" t="str">
        <f>IF('[1]#source_data'!A11="","",IF('[1]#source_data'!N11="","",'[1]#source_data'!N11))</f>
        <v>Migrants, Refugees and Asylum Seekers</v>
      </c>
      <c r="S9" s="7" t="str">
        <f>IF('[1]#source_data'!A11="","",IF('[1]#source_data'!O11="","",'[1]#source_data'!O11))</f>
        <v>South East London</v>
      </c>
      <c r="T9" s="10">
        <f>IF('[1]#source_data'!A11="","",'[1]#fixed_data'!$B$7)</f>
        <v>44973</v>
      </c>
      <c r="U9" s="7" t="str">
        <f>IF('[1]#source_data'!A11="","",'[1]#fixed_data'!$B$8)</f>
        <v>https://sebbafoundation.org/</v>
      </c>
    </row>
    <row r="10" spans="1:21" s="11" customFormat="1" x14ac:dyDescent="0.3">
      <c r="A10" s="7" t="str">
        <f>IF('[1]#source_data'!A12="","",CONCATENATE('[1]#fixed_data'!$B$2&amp;'[1]#source_data'!A12))</f>
        <v>360G-SebbaFdn-1739</v>
      </c>
      <c r="B10" s="7" t="str">
        <f>IF('[1]#source_data'!A12="","",IF('[1]#source_data'!B12="","",'[1]#source_data'!B12))</f>
        <v>Grant to In 2 Out</v>
      </c>
      <c r="C10" s="7" t="str">
        <f>IF('[1]#source_data'!A12="","",IF('[1]#source_data'!C12="","",'[1]#source_data'!C12))</f>
        <v>Towards expansion of new young offenders institution</v>
      </c>
      <c r="D10" s="7" t="str">
        <f>IF('[1]#source_data'!A12="","",'[1]#fixed_data'!$B$3)</f>
        <v>GBP</v>
      </c>
      <c r="E10" s="8">
        <f>IF('[1]#source_data'!A12="","",IF('[1]#source_data'!D12="","",'[1]#source_data'!D12))</f>
        <v>80000</v>
      </c>
      <c r="F10" s="9">
        <f>IF('[1]#source_data'!A12="","",IF('[1]#source_data'!E12="","",'[1]#source_data'!E12))</f>
        <v>44770</v>
      </c>
      <c r="G10" s="9">
        <f>IF('[1]#source_data'!A12="","",IF('[1]#source_data'!F12="","",'[1]#source_data'!F12))</f>
        <v>44935</v>
      </c>
      <c r="H10" s="9">
        <f>IF('[1]#source_data'!A12="","",IF('[1]#source_data'!G12="","",'[1]#source_data'!G12))</f>
        <v>45665</v>
      </c>
      <c r="I10" s="7">
        <f>IF('[1]#source_data'!A12="","",IF('[1]#source_data'!H12="","",'[1]#source_data'!H12))</f>
        <v>24</v>
      </c>
      <c r="J10" s="7" t="str">
        <f>IF('[1]#source_data'!A12="","",IF(AND(L10="",M10=""),'[1]#fixed_data'!$B$4&amp;SUBSTITUTE(K10," ","-"),IF(L10="","GB-COH-"&amp;M10,IF(LEFT(L10,2)="SC","GB-SC-"&amp;L10,IF(AND(LEFT(L10,1)="1",LEN(L10)=6),"GB-NIC-"&amp;L10,"GB-CHC-"&amp;L10)))))</f>
        <v>GB-CHC-1154984</v>
      </c>
      <c r="K10" s="7" t="str">
        <f>IF('[1]#source_data'!A12="","",IF('[1]#source_data'!I12="","",'[1]#source_data'!I12))</f>
        <v>In 2 Out</v>
      </c>
      <c r="L10" s="7">
        <f>IF('[1]#source_data'!A12="","",IF(ISBLANK('[1]#source_data'!J12),"",'[1]#source_data'!J12))</f>
        <v>1154984</v>
      </c>
      <c r="M10" s="7" t="str">
        <f>IF('[1]#source_data'!A12="","",IF('[1]#source_data'!K12="","",TEXT('[1]#source_data'!K12,"00000000")))</f>
        <v/>
      </c>
      <c r="N10" s="7" t="str">
        <f>IF('[1]#source_data'!A12="","",IF('[1]#source_data'!L12="","",'[1]#source_data'!L12))</f>
        <v>LS22 5ED</v>
      </c>
      <c r="O10" s="7" t="str">
        <f>IF('[1]#source_data'!A12="","",'[1]#fixed_data'!$B$5)</f>
        <v>GB-CHC-1191713</v>
      </c>
      <c r="P10" s="7" t="str">
        <f>IF('[1]#source_data'!A12="","",'[1]#fixed_data'!$B$6)</f>
        <v>Sam and Bella Sebba Charitable Foundation</v>
      </c>
      <c r="Q10" s="7" t="str">
        <f>IF('[1]#source_data'!A12="","",IF('[1]#source_data'!M12="","",'[1]#source_data'!M12))</f>
        <v>Project grants</v>
      </c>
      <c r="R10" s="7" t="str">
        <f>IF('[1]#source_data'!A12="","",IF('[1]#source_data'!N12="","",'[1]#source_data'!N12))</f>
        <v>Access to Justice</v>
      </c>
      <c r="S10" s="7" t="str">
        <f>IF('[1]#source_data'!A12="","",IF('[1]#source_data'!O12="","",'[1]#source_data'!O12))</f>
        <v>North England</v>
      </c>
      <c r="T10" s="10">
        <f>IF('[1]#source_data'!A12="","",'[1]#fixed_data'!$B$7)</f>
        <v>44973</v>
      </c>
      <c r="U10" s="7" t="str">
        <f>IF('[1]#source_data'!A12="","",'[1]#fixed_data'!$B$8)</f>
        <v>https://sebbafoundation.org/</v>
      </c>
    </row>
    <row r="11" spans="1:21" s="11" customFormat="1" x14ac:dyDescent="0.3">
      <c r="A11" s="7" t="str">
        <f>IF('[1]#source_data'!A13="","",CONCATENATE('[1]#fixed_data'!$B$2&amp;'[1]#source_data'!A13))</f>
        <v>360G-SebbaFdn-1738</v>
      </c>
      <c r="B11" s="7" t="str">
        <f>IF('[1]#source_data'!A13="","",IF('[1]#source_data'!B13="","",'[1]#source_data'!B13))</f>
        <v>Grant to University of Westminster</v>
      </c>
      <c r="C11" s="7" t="str">
        <f>IF('[1]#source_data'!A13="","",IF('[1]#source_data'!C13="","",'[1]#source_data'!C13))</f>
        <v>Towards Windrush justice clinic</v>
      </c>
      <c r="D11" s="7" t="str">
        <f>IF('[1]#source_data'!A13="","",'[1]#fixed_data'!$B$3)</f>
        <v>GBP</v>
      </c>
      <c r="E11" s="8">
        <f>IF('[1]#source_data'!A13="","",IF('[1]#source_data'!D13="","",'[1]#source_data'!D13))</f>
        <v>120000</v>
      </c>
      <c r="F11" s="9">
        <f>IF('[1]#source_data'!A13="","",IF('[1]#source_data'!E13="","",'[1]#source_data'!E13))</f>
        <v>44770</v>
      </c>
      <c r="G11" s="9">
        <f>IF('[1]#source_data'!A13="","",IF('[1]#source_data'!F13="","",'[1]#source_data'!F13))</f>
        <v>44813</v>
      </c>
      <c r="H11" s="9">
        <f>IF('[1]#source_data'!A13="","",IF('[1]#source_data'!G13="","",'[1]#source_data'!G13))</f>
        <v>46087</v>
      </c>
      <c r="I11" s="7">
        <f>IF('[1]#source_data'!A13="","",IF('[1]#source_data'!H13="","",'[1]#source_data'!H13))</f>
        <v>36</v>
      </c>
      <c r="J11" s="7" t="str">
        <f>IF('[1]#source_data'!A13="","",IF(AND(L11="",M11=""),'[1]#fixed_data'!$B$4&amp;SUBSTITUTE(K11," ","-"),IF(L11="","GB-COH-"&amp;M11,IF(LEFT(L11,2)="SC","GB-SC-"&amp;L11,IF(AND(LEFT(L11,1)="1",LEN(L11)=6),"GB-NIC-"&amp;L11,"GB-CHC-"&amp;L11)))))</f>
        <v>360G-SebbaFdn-Org-University-of-Westminster</v>
      </c>
      <c r="K11" s="7" t="str">
        <f>IF('[1]#source_data'!A13="","",IF('[1]#source_data'!I13="","",'[1]#source_data'!I13))</f>
        <v>University of Westminster</v>
      </c>
      <c r="L11" s="7" t="str">
        <f>IF('[1]#source_data'!A13="","",IF(ISBLANK('[1]#source_data'!J13),"",'[1]#source_data'!J13))</f>
        <v/>
      </c>
      <c r="M11" s="7" t="str">
        <f>IF('[1]#source_data'!A13="","",IF('[1]#source_data'!K13="","",TEXT('[1]#source_data'!K13,"00000000")))</f>
        <v/>
      </c>
      <c r="N11" s="7" t="str">
        <f>IF('[1]#source_data'!A13="","",IF('[1]#source_data'!L13="","",'[1]#source_data'!L13))</f>
        <v>W1W 7BY</v>
      </c>
      <c r="O11" s="7" t="str">
        <f>IF('[1]#source_data'!A13="","",'[1]#fixed_data'!$B$5)</f>
        <v>GB-CHC-1191713</v>
      </c>
      <c r="P11" s="7" t="str">
        <f>IF('[1]#source_data'!A13="","",'[1]#fixed_data'!$B$6)</f>
        <v>Sam and Bella Sebba Charitable Foundation</v>
      </c>
      <c r="Q11" s="7" t="str">
        <f>IF('[1]#source_data'!A13="","",IF('[1]#source_data'!M13="","",'[1]#source_data'!M13))</f>
        <v>Project grants</v>
      </c>
      <c r="R11" s="7" t="str">
        <f>IF('[1]#source_data'!A13="","",IF('[1]#source_data'!N13="","",'[1]#source_data'!N13))</f>
        <v>Migrants, Refugees and Asylum Seekers</v>
      </c>
      <c r="S11" s="7" t="str">
        <f>IF('[1]#source_data'!A13="","",IF('[1]#source_data'!O13="","",'[1]#source_data'!O13))</f>
        <v>UK/London</v>
      </c>
      <c r="T11" s="10">
        <f>IF('[1]#source_data'!A13="","",'[1]#fixed_data'!$B$7)</f>
        <v>44973</v>
      </c>
      <c r="U11" s="7" t="str">
        <f>IF('[1]#source_data'!A13="","",'[1]#fixed_data'!$B$8)</f>
        <v>https://sebbafoundation.org/</v>
      </c>
    </row>
    <row r="12" spans="1:21" s="11" customFormat="1" x14ac:dyDescent="0.3">
      <c r="A12" s="7" t="str">
        <f>IF('[1]#source_data'!A14="","",CONCATENATE('[1]#fixed_data'!$B$2&amp;'[1]#source_data'!A14))</f>
        <v>360G-SebbaFdn-1737</v>
      </c>
      <c r="B12" s="7" t="str">
        <f>IF('[1]#source_data'!A14="","",IF('[1]#source_data'!B14="","",'[1]#source_data'!B14))</f>
        <v xml:space="preserve">Grant to Happy Baby Community </v>
      </c>
      <c r="C12" s="7" t="str">
        <f>IF('[1]#source_data'!A14="","",IF('[1]#source_data'!C14="","",'[1]#source_data'!C14))</f>
        <v>Towards impact development project</v>
      </c>
      <c r="D12" s="7" t="str">
        <f>IF('[1]#source_data'!A14="","",'[1]#fixed_data'!$B$3)</f>
        <v>GBP</v>
      </c>
      <c r="E12" s="8">
        <f>IF('[1]#source_data'!A14="","",IF('[1]#source_data'!D14="","",'[1]#source_data'!D14))</f>
        <v>40000</v>
      </c>
      <c r="F12" s="9">
        <f>IF('[1]#source_data'!A14="","",IF('[1]#source_data'!E14="","",'[1]#source_data'!E14))</f>
        <v>44770</v>
      </c>
      <c r="G12" s="9">
        <f>IF('[1]#source_data'!A14="","",IF('[1]#source_data'!F14="","",'[1]#source_data'!F14))</f>
        <v>44799</v>
      </c>
      <c r="H12" s="9">
        <f>IF('[1]#source_data'!A14="","",IF('[1]#source_data'!G14="","",'[1]#source_data'!G14))</f>
        <v>45184</v>
      </c>
      <c r="I12" s="7">
        <f>IF('[1]#source_data'!A14="","",IF('[1]#source_data'!H14="","",'[1]#source_data'!H14))</f>
        <v>12</v>
      </c>
      <c r="J12" s="7" t="str">
        <f>IF('[1]#source_data'!A14="","",IF(AND(L12="",M12=""),'[1]#fixed_data'!$B$4&amp;SUBSTITUTE(K12," ","-"),IF(L12="","GB-COH-"&amp;M12,IF(LEFT(L12,2)="SC","GB-SC-"&amp;L12,IF(AND(LEFT(L12,1)="1",LEN(L12)=6),"GB-NIC-"&amp;L12,"GB-CHC-"&amp;L12)))))</f>
        <v>GB-CHC-1181633</v>
      </c>
      <c r="K12" s="7" t="str">
        <f>IF('[1]#source_data'!A14="","",IF('[1]#source_data'!I14="","",'[1]#source_data'!I14))</f>
        <v xml:space="preserve">Happy Baby Community </v>
      </c>
      <c r="L12" s="7">
        <f>IF('[1]#source_data'!A14="","",IF(ISBLANK('[1]#source_data'!J14),"",'[1]#source_data'!J14))</f>
        <v>1181633</v>
      </c>
      <c r="M12" s="7" t="str">
        <f>IF('[1]#source_data'!A14="","",IF('[1]#source_data'!K14="","",TEXT('[1]#source_data'!K14,"00000000")))</f>
        <v/>
      </c>
      <c r="N12" s="7" t="str">
        <f>IF('[1]#source_data'!A14="","",IF('[1]#source_data'!L14="","",'[1]#source_data'!L14))</f>
        <v>N1 3LG</v>
      </c>
      <c r="O12" s="7" t="str">
        <f>IF('[1]#source_data'!A14="","",'[1]#fixed_data'!$B$5)</f>
        <v>GB-CHC-1191713</v>
      </c>
      <c r="P12" s="7" t="str">
        <f>IF('[1]#source_data'!A14="","",'[1]#fixed_data'!$B$6)</f>
        <v>Sam and Bella Sebba Charitable Foundation</v>
      </c>
      <c r="Q12" s="7" t="str">
        <f>IF('[1]#source_data'!A14="","",IF('[1]#source_data'!M14="","",'[1]#source_data'!M14))</f>
        <v>Project grants</v>
      </c>
      <c r="R12" s="7" t="str">
        <f>IF('[1]#source_data'!A14="","",IF('[1]#source_data'!N14="","",'[1]#source_data'!N14))</f>
        <v>Migrants, Refugees and Asylum Seekers</v>
      </c>
      <c r="S12" s="7" t="str">
        <f>IF('[1]#source_data'!A14="","",IF('[1]#source_data'!O14="","",'[1]#source_data'!O14))</f>
        <v>UK/London</v>
      </c>
      <c r="T12" s="10">
        <f>IF('[1]#source_data'!A14="","",'[1]#fixed_data'!$B$7)</f>
        <v>44973</v>
      </c>
      <c r="U12" s="7" t="str">
        <f>IF('[1]#source_data'!A14="","",'[1]#fixed_data'!$B$8)</f>
        <v>https://sebbafoundation.org/</v>
      </c>
    </row>
    <row r="13" spans="1:21" s="11" customFormat="1" x14ac:dyDescent="0.3">
      <c r="A13" s="7" t="str">
        <f>IF('[1]#source_data'!A15="","",CONCATENATE('[1]#fixed_data'!$B$2&amp;'[1]#source_data'!A15))</f>
        <v>360G-SebbaFdn-1791</v>
      </c>
      <c r="B13" s="7" t="str">
        <f>IF('[1]#source_data'!A15="","",IF('[1]#source_data'!B15="","",'[1]#source_data'!B15))</f>
        <v>Grant to Bureau of Investigative Journalism</v>
      </c>
      <c r="C13" s="7" t="str">
        <f>IF('[1]#source_data'!A15="","",IF('[1]#source_data'!C15="","",'[1]#source_data'!C15))</f>
        <v>Towards cost of living crisis</v>
      </c>
      <c r="D13" s="7" t="str">
        <f>IF('[1]#source_data'!A15="","",'[1]#fixed_data'!$B$3)</f>
        <v>GBP</v>
      </c>
      <c r="E13" s="8">
        <f>IF('[1]#source_data'!A15="","",IF('[1]#source_data'!D15="","",'[1]#source_data'!D15))</f>
        <v>12400</v>
      </c>
      <c r="F13" s="9">
        <f>IF('[1]#source_data'!A15="","",IF('[1]#source_data'!E15="","",'[1]#source_data'!E15))</f>
        <v>44853</v>
      </c>
      <c r="G13" s="9">
        <f>IF('[1]#source_data'!A15="","",IF('[1]#source_data'!F15="","",'[1]#source_data'!F15))</f>
        <v>44868</v>
      </c>
      <c r="H13" s="9">
        <f>IF('[1]#source_data'!A15="","",IF('[1]#source_data'!G15="","",'[1]#source_data'!G15))</f>
        <v>45232</v>
      </c>
      <c r="I13" s="7">
        <f>IF('[1]#source_data'!A15="","",IF('[1]#source_data'!H15="","",'[1]#source_data'!H15))</f>
        <v>12</v>
      </c>
      <c r="J13" s="7" t="str">
        <f>IF('[1]#source_data'!A15="","",IF(AND(L13="",M13=""),'[1]#fixed_data'!$B$4&amp;SUBSTITUTE(K13," ","-"),IF(L13="","GB-COH-"&amp;M13,IF(LEFT(L13,2)="SC","GB-SC-"&amp;L13,IF(AND(LEFT(L13,1)="1",LEN(L13)=6),"GB-NIC-"&amp;L13,"GB-CHC-"&amp;L13)))))</f>
        <v>GB-CHC-1179275</v>
      </c>
      <c r="K13" s="7" t="str">
        <f>IF('[1]#source_data'!A15="","",IF('[1]#source_data'!I15="","",'[1]#source_data'!I15))</f>
        <v>Bureau of Investigative Journalism</v>
      </c>
      <c r="L13" s="7">
        <f>IF('[1]#source_data'!A15="","",IF(ISBLANK('[1]#source_data'!J15),"",'[1]#source_data'!J15))</f>
        <v>1179275</v>
      </c>
      <c r="M13" s="7" t="str">
        <f>IF('[1]#source_data'!A15="","",IF('[1]#source_data'!K15="","",TEXT('[1]#source_data'!K15,"00000000")))</f>
        <v/>
      </c>
      <c r="N13" s="7" t="str">
        <f>IF('[1]#source_data'!A15="","",IF('[1]#source_data'!L15="","",'[1]#source_data'!L15))</f>
        <v>EC2A 4HJ</v>
      </c>
      <c r="O13" s="7" t="str">
        <f>IF('[1]#source_data'!A15="","",'[1]#fixed_data'!$B$5)</f>
        <v>GB-CHC-1191713</v>
      </c>
      <c r="P13" s="7" t="str">
        <f>IF('[1]#source_data'!A15="","",'[1]#fixed_data'!$B$6)</f>
        <v>Sam and Bella Sebba Charitable Foundation</v>
      </c>
      <c r="Q13" s="7" t="str">
        <f>IF('[1]#source_data'!A15="","",IF('[1]#source_data'!M15="","",'[1]#source_data'!M15))</f>
        <v>Core grants</v>
      </c>
      <c r="R13" s="7" t="str">
        <f>IF('[1]#source_data'!A15="","",IF('[1]#source_data'!N15="","",'[1]#source_data'!N15))</f>
        <v>Violence Against Women and Girls</v>
      </c>
      <c r="S13" s="7" t="str">
        <f>IF('[1]#source_data'!A15="","",IF('[1]#source_data'!O15="","",'[1]#source_data'!O15))</f>
        <v>UK/London</v>
      </c>
      <c r="T13" s="10">
        <f>IF('[1]#source_data'!A15="","",'[1]#fixed_data'!$B$7)</f>
        <v>44973</v>
      </c>
      <c r="U13" s="7" t="str">
        <f>IF('[1]#source_data'!A15="","",'[1]#fixed_data'!$B$8)</f>
        <v>https://sebbafoundation.org/</v>
      </c>
    </row>
    <row r="14" spans="1:21" s="11" customFormat="1" x14ac:dyDescent="0.3">
      <c r="A14" s="7" t="str">
        <f>IF('[1]#source_data'!A16="","",CONCATENATE('[1]#fixed_data'!$B$2&amp;'[1]#source_data'!A16))</f>
        <v>360G-SebbaFdn-1798</v>
      </c>
      <c r="B14" s="7" t="str">
        <f>IF('[1]#source_data'!A16="","",IF('[1]#source_data'!B16="","",'[1]#source_data'!B16))</f>
        <v>Grant to Vavengers</v>
      </c>
      <c r="C14" s="7" t="str">
        <f>IF('[1]#source_data'!A16="","",IF('[1]#source_data'!C16="","",'[1]#source_data'!C16))</f>
        <v>Towards cost of living crisis</v>
      </c>
      <c r="D14" s="7" t="str">
        <f>IF('[1]#source_data'!A16="","",'[1]#fixed_data'!$B$3)</f>
        <v>GBP</v>
      </c>
      <c r="E14" s="8">
        <f>IF('[1]#source_data'!A16="","",IF('[1]#source_data'!D16="","",'[1]#source_data'!D16))</f>
        <v>1200</v>
      </c>
      <c r="F14" s="9">
        <f>IF('[1]#source_data'!A16="","",IF('[1]#source_data'!E16="","",'[1]#source_data'!E16))</f>
        <v>44853</v>
      </c>
      <c r="G14" s="9">
        <f>IF('[1]#source_data'!A16="","",IF('[1]#source_data'!F16="","",'[1]#source_data'!F16))</f>
        <v>44861</v>
      </c>
      <c r="H14" s="9">
        <f>IF('[1]#source_data'!A16="","",IF('[1]#source_data'!G16="","",'[1]#source_data'!G16))</f>
        <v>45225</v>
      </c>
      <c r="I14" s="7">
        <f>IF('[1]#source_data'!A16="","",IF('[1]#source_data'!H16="","",'[1]#source_data'!H16))</f>
        <v>12</v>
      </c>
      <c r="J14" s="7" t="str">
        <f>IF('[1]#source_data'!A16="","",IF(AND(L14="",M14=""),'[1]#fixed_data'!$B$4&amp;SUBSTITUTE(K14," ","-"),IF(L14="","GB-COH-"&amp;M14,IF(LEFT(L14,2)="SC","GB-SC-"&amp;L14,IF(AND(LEFT(L14,1)="1",LEN(L14)=6),"GB-NIC-"&amp;L14,"GB-CHC-"&amp;L14)))))</f>
        <v>GB-CHC-1184202</v>
      </c>
      <c r="K14" s="7" t="str">
        <f>IF('[1]#source_data'!A16="","",IF('[1]#source_data'!I16="","",'[1]#source_data'!I16))</f>
        <v>The Vavengers</v>
      </c>
      <c r="L14" s="7">
        <f>IF('[1]#source_data'!A16="","",IF(ISBLANK('[1]#source_data'!J16),"",'[1]#source_data'!J16))</f>
        <v>1184202</v>
      </c>
      <c r="M14" s="7" t="str">
        <f>IF('[1]#source_data'!A16="","",IF('[1]#source_data'!K16="","",TEXT('[1]#source_data'!K16,"00000000")))</f>
        <v/>
      </c>
      <c r="N14" s="7" t="str">
        <f>IF('[1]#source_data'!A16="","",IF('[1]#source_data'!L16="","",'[1]#source_data'!L16))</f>
        <v>N1 6HT</v>
      </c>
      <c r="O14" s="7" t="str">
        <f>IF('[1]#source_data'!A16="","",'[1]#fixed_data'!$B$5)</f>
        <v>GB-CHC-1191713</v>
      </c>
      <c r="P14" s="7" t="str">
        <f>IF('[1]#source_data'!A16="","",'[1]#fixed_data'!$B$6)</f>
        <v>Sam and Bella Sebba Charitable Foundation</v>
      </c>
      <c r="Q14" s="7" t="str">
        <f>IF('[1]#source_data'!A16="","",IF('[1]#source_data'!M16="","",'[1]#source_data'!M16))</f>
        <v>Core grants</v>
      </c>
      <c r="R14" s="7" t="str">
        <f>IF('[1]#source_data'!A16="","",IF('[1]#source_data'!N16="","",'[1]#source_data'!N16))</f>
        <v>Violence Against Women and Girls</v>
      </c>
      <c r="S14" s="7" t="str">
        <f>IF('[1]#source_data'!A16="","",IF('[1]#source_data'!O16="","",'[1]#source_data'!O16))</f>
        <v>Greater London</v>
      </c>
      <c r="T14" s="10">
        <f>IF('[1]#source_data'!A16="","",'[1]#fixed_data'!$B$7)</f>
        <v>44973</v>
      </c>
      <c r="U14" s="7" t="str">
        <f>IF('[1]#source_data'!A16="","",'[1]#fixed_data'!$B$8)</f>
        <v>https://sebbafoundation.org/</v>
      </c>
    </row>
    <row r="15" spans="1:21" s="11" customFormat="1" x14ac:dyDescent="0.3">
      <c r="A15" s="7" t="str">
        <f>IF('[1]#source_data'!A17="","",CONCATENATE('[1]#fixed_data'!$B$2&amp;'[1]#source_data'!A17))</f>
        <v>360G-SebbaFdn-1797</v>
      </c>
      <c r="B15" s="7" t="str">
        <f>IF('[1]#source_data'!A17="","",IF('[1]#source_data'!B17="","",'[1]#source_data'!B17))</f>
        <v xml:space="preserve">Grant to Unity Project </v>
      </c>
      <c r="C15" s="7" t="str">
        <f>IF('[1]#source_data'!A17="","",IF('[1]#source_data'!C17="","",'[1]#source_data'!C17))</f>
        <v>Towards cost of living crisis</v>
      </c>
      <c r="D15" s="7" t="str">
        <f>IF('[1]#source_data'!A17="","",'[1]#fixed_data'!$B$3)</f>
        <v>GBP</v>
      </c>
      <c r="E15" s="8">
        <f>IF('[1]#source_data'!A17="","",IF('[1]#source_data'!D17="","",'[1]#source_data'!D17))</f>
        <v>1000</v>
      </c>
      <c r="F15" s="9">
        <f>IF('[1]#source_data'!A17="","",IF('[1]#source_data'!E17="","",'[1]#source_data'!E17))</f>
        <v>44853</v>
      </c>
      <c r="G15" s="9">
        <f>IF('[1]#source_data'!A17="","",IF('[1]#source_data'!F17="","",'[1]#source_data'!F17))</f>
        <v>44861</v>
      </c>
      <c r="H15" s="9">
        <f>IF('[1]#source_data'!A17="","",IF('[1]#source_data'!G17="","",'[1]#source_data'!G17))</f>
        <v>45225</v>
      </c>
      <c r="I15" s="7">
        <f>IF('[1]#source_data'!A17="","",IF('[1]#source_data'!H17="","",'[1]#source_data'!H17))</f>
        <v>12</v>
      </c>
      <c r="J15" s="7" t="str">
        <f>IF('[1]#source_data'!A17="","",IF(AND(L15="",M15=""),'[1]#fixed_data'!$B$4&amp;SUBSTITUTE(K15," ","-"),IF(L15="","GB-COH-"&amp;M15,IF(LEFT(L15,2)="SC","GB-SC-"&amp;L15,IF(AND(LEFT(L15,1)="1",LEN(L15)=6),"GB-NIC-"&amp;L15,"GB-CHC-"&amp;L15)))))</f>
        <v>GB-CHC-1191462</v>
      </c>
      <c r="K15" s="7" t="str">
        <f>IF('[1]#source_data'!A17="","",IF('[1]#source_data'!I17="","",'[1]#source_data'!I17))</f>
        <v xml:space="preserve">The Unity Project </v>
      </c>
      <c r="L15" s="7">
        <f>IF('[1]#source_data'!A17="","",IF(ISBLANK('[1]#source_data'!J17),"",'[1]#source_data'!J17))</f>
        <v>1191462</v>
      </c>
      <c r="M15" s="7" t="str">
        <f>IF('[1]#source_data'!A17="","",IF('[1]#source_data'!K17="","",TEXT('[1]#source_data'!K17,"00000000")))</f>
        <v/>
      </c>
      <c r="N15" s="7" t="str">
        <f>IF('[1]#source_data'!A17="","",IF('[1]#source_data'!L17="","",'[1]#source_data'!L17))</f>
        <v>N1 2DU</v>
      </c>
      <c r="O15" s="7" t="str">
        <f>IF('[1]#source_data'!A17="","",'[1]#fixed_data'!$B$5)</f>
        <v>GB-CHC-1191713</v>
      </c>
      <c r="P15" s="7" t="str">
        <f>IF('[1]#source_data'!A17="","",'[1]#fixed_data'!$B$6)</f>
        <v>Sam and Bella Sebba Charitable Foundation</v>
      </c>
      <c r="Q15" s="7" t="str">
        <f>IF('[1]#source_data'!A17="","",IF('[1]#source_data'!M17="","",'[1]#source_data'!M17))</f>
        <v>Core grants</v>
      </c>
      <c r="R15" s="7" t="str">
        <f>IF('[1]#source_data'!A17="","",IF('[1]#source_data'!N17="","",'[1]#source_data'!N17))</f>
        <v>Migrants, Refugees and Asylum Seekers</v>
      </c>
      <c r="S15" s="7" t="str">
        <f>IF('[1]#source_data'!A17="","",IF('[1]#source_data'!O17="","",'[1]#source_data'!O17))</f>
        <v>UK-wide</v>
      </c>
      <c r="T15" s="10">
        <f>IF('[1]#source_data'!A17="","",'[1]#fixed_data'!$B$7)</f>
        <v>44973</v>
      </c>
      <c r="U15" s="7" t="str">
        <f>IF('[1]#source_data'!A17="","",'[1]#fixed_data'!$B$8)</f>
        <v>https://sebbafoundation.org/</v>
      </c>
    </row>
    <row r="16" spans="1:21" s="11" customFormat="1" x14ac:dyDescent="0.3">
      <c r="A16" s="7" t="str">
        <f>IF('[1]#source_data'!A18="","",CONCATENATE('[1]#fixed_data'!$B$2&amp;'[1]#source_data'!A18))</f>
        <v>360G-SebbaFdn-1796</v>
      </c>
      <c r="B16" s="7" t="str">
        <f>IF('[1]#source_data'!A18="","",IF('[1]#source_data'!B18="","",'[1]#source_data'!B18))</f>
        <v>Grant to South London Refugee Association</v>
      </c>
      <c r="C16" s="7" t="str">
        <f>IF('[1]#source_data'!A18="","",IF('[1]#source_data'!C18="","",'[1]#source_data'!C18))</f>
        <v>Towards cost of living crisis</v>
      </c>
      <c r="D16" s="7" t="str">
        <f>IF('[1]#source_data'!A18="","",'[1]#fixed_data'!$B$3)</f>
        <v>GBP</v>
      </c>
      <c r="E16" s="8">
        <f>IF('[1]#source_data'!A18="","",IF('[1]#source_data'!D18="","",'[1]#source_data'!D18))</f>
        <v>7200</v>
      </c>
      <c r="F16" s="9">
        <f>IF('[1]#source_data'!A18="","",IF('[1]#source_data'!E18="","",'[1]#source_data'!E18))</f>
        <v>44853</v>
      </c>
      <c r="G16" s="9">
        <f>IF('[1]#source_data'!A18="","",IF('[1]#source_data'!F18="","",'[1]#source_data'!F18))</f>
        <v>44868</v>
      </c>
      <c r="H16" s="9">
        <f>IF('[1]#source_data'!A18="","",IF('[1]#source_data'!G18="","",'[1]#source_data'!G18))</f>
        <v>45232</v>
      </c>
      <c r="I16" s="7">
        <f>IF('[1]#source_data'!A18="","",IF('[1]#source_data'!H18="","",'[1]#source_data'!H18))</f>
        <v>12</v>
      </c>
      <c r="J16" s="7" t="str">
        <f>IF('[1]#source_data'!A18="","",IF(AND(L16="",M16=""),'[1]#fixed_data'!$B$4&amp;SUBSTITUTE(K16," ","-"),IF(L16="","GB-COH-"&amp;M16,IF(LEFT(L16,2)="SC","GB-SC-"&amp;L16,IF(AND(LEFT(L16,1)="1",LEN(L16)=6),"GB-NIC-"&amp;L16,"GB-CHC-"&amp;L16)))))</f>
        <v>GB-CHC-1102814</v>
      </c>
      <c r="K16" s="7" t="str">
        <f>IF('[1]#source_data'!A18="","",IF('[1]#source_data'!I18="","",'[1]#source_data'!I18))</f>
        <v>South London Refugee Association</v>
      </c>
      <c r="L16" s="7">
        <f>IF('[1]#source_data'!A18="","",IF(ISBLANK('[1]#source_data'!J18),"",'[1]#source_data'!J18))</f>
        <v>1102814</v>
      </c>
      <c r="M16" s="7" t="str">
        <f>IF('[1]#source_data'!A18="","",IF('[1]#source_data'!K18="","",TEXT('[1]#source_data'!K18,"00000000")))</f>
        <v/>
      </c>
      <c r="N16" s="7" t="str">
        <f>IF('[1]#source_data'!A18="","",IF('[1]#source_data'!L18="","",'[1]#source_data'!L18))</f>
        <v>SW16 2PJ</v>
      </c>
      <c r="O16" s="7" t="str">
        <f>IF('[1]#source_data'!A18="","",'[1]#fixed_data'!$B$5)</f>
        <v>GB-CHC-1191713</v>
      </c>
      <c r="P16" s="7" t="str">
        <f>IF('[1]#source_data'!A18="","",'[1]#fixed_data'!$B$6)</f>
        <v>Sam and Bella Sebba Charitable Foundation</v>
      </c>
      <c r="Q16" s="7" t="str">
        <f>IF('[1]#source_data'!A18="","",IF('[1]#source_data'!M18="","",'[1]#source_data'!M18))</f>
        <v>Core grants</v>
      </c>
      <c r="R16" s="7" t="str">
        <f>IF('[1]#source_data'!A18="","",IF('[1]#source_data'!N18="","",'[1]#source_data'!N18))</f>
        <v>Migrants, Refugees and Asylum Seekers</v>
      </c>
      <c r="S16" s="7" t="str">
        <f>IF('[1]#source_data'!A18="","",IF('[1]#source_data'!O18="","",'[1]#source_data'!O18))</f>
        <v>UK/London</v>
      </c>
      <c r="T16" s="10">
        <f>IF('[1]#source_data'!A18="","",'[1]#fixed_data'!$B$7)</f>
        <v>44973</v>
      </c>
      <c r="U16" s="7" t="str">
        <f>IF('[1]#source_data'!A18="","",'[1]#fixed_data'!$B$8)</f>
        <v>https://sebbafoundation.org/</v>
      </c>
    </row>
    <row r="17" spans="1:21" s="11" customFormat="1" x14ac:dyDescent="0.3">
      <c r="A17" s="7" t="str">
        <f>IF('[1]#source_data'!A19="","",CONCATENATE('[1]#fixed_data'!$B$2&amp;'[1]#source_data'!A19))</f>
        <v>360G-SebbaFdn-1795</v>
      </c>
      <c r="B17" s="7" t="str">
        <f>IF('[1]#source_data'!A19="","",IF('[1]#source_data'!B19="","",'[1]#source_data'!B19))</f>
        <v xml:space="preserve">Grant to Safe Passage International </v>
      </c>
      <c r="C17" s="7" t="str">
        <f>IF('[1]#source_data'!A19="","",IF('[1]#source_data'!C19="","",'[1]#source_data'!C19))</f>
        <v>Towards cost of living crisis</v>
      </c>
      <c r="D17" s="7" t="str">
        <f>IF('[1]#source_data'!A19="","",'[1]#fixed_data'!$B$3)</f>
        <v>GBP</v>
      </c>
      <c r="E17" s="8">
        <f>IF('[1]#source_data'!A19="","",IF('[1]#source_data'!D19="","",'[1]#source_data'!D19))</f>
        <v>8640</v>
      </c>
      <c r="F17" s="9">
        <f>IF('[1]#source_data'!A19="","",IF('[1]#source_data'!E19="","",'[1]#source_data'!E19))</f>
        <v>44853</v>
      </c>
      <c r="G17" s="9">
        <f>IF('[1]#source_data'!A19="","",IF('[1]#source_data'!F19="","",'[1]#source_data'!F19))</f>
        <v>44875</v>
      </c>
      <c r="H17" s="9">
        <f>IF('[1]#source_data'!A19="","",IF('[1]#source_data'!G19="","",'[1]#source_data'!G19))</f>
        <v>45239</v>
      </c>
      <c r="I17" s="7">
        <f>IF('[1]#source_data'!A19="","",IF('[1]#source_data'!H19="","",'[1]#source_data'!H19))</f>
        <v>12</v>
      </c>
      <c r="J17" s="7" t="str">
        <f>IF('[1]#source_data'!A19="","",IF(AND(L17="",M17=""),'[1]#fixed_data'!$B$4&amp;SUBSTITUTE(K17," ","-"),IF(L17="","GB-COH-"&amp;M17,IF(LEFT(L17,2)="SC","GB-SC-"&amp;L17,IF(AND(LEFT(L17,1)="1",LEN(L17)=6),"GB-NIC-"&amp;L17,"GB-CHC-"&amp;L17)))))</f>
        <v>GB-CHC-1179608</v>
      </c>
      <c r="K17" s="7" t="str">
        <f>IF('[1]#source_data'!A19="","",IF('[1]#source_data'!I19="","",'[1]#source_data'!I19))</f>
        <v xml:space="preserve">Safe Passage International </v>
      </c>
      <c r="L17" s="7">
        <f>IF('[1]#source_data'!A19="","",IF(ISBLANK('[1]#source_data'!J19),"",'[1]#source_data'!J19))</f>
        <v>1179608</v>
      </c>
      <c r="M17" s="7" t="str">
        <f>IF('[1]#source_data'!A19="","",IF('[1]#source_data'!K19="","",TEXT('[1]#source_data'!K19,"00000000")))</f>
        <v/>
      </c>
      <c r="N17" s="7" t="str">
        <f>IF('[1]#source_data'!A19="","",IF('[1]#source_data'!L19="","",'[1]#source_data'!L19))</f>
        <v>E1W 9RL</v>
      </c>
      <c r="O17" s="7" t="str">
        <f>IF('[1]#source_data'!A19="","",'[1]#fixed_data'!$B$5)</f>
        <v>GB-CHC-1191713</v>
      </c>
      <c r="P17" s="7" t="str">
        <f>IF('[1]#source_data'!A19="","",'[1]#fixed_data'!$B$6)</f>
        <v>Sam and Bella Sebba Charitable Foundation</v>
      </c>
      <c r="Q17" s="7" t="str">
        <f>IF('[1]#source_data'!A19="","",IF('[1]#source_data'!M19="","",'[1]#source_data'!M19))</f>
        <v>Core grants</v>
      </c>
      <c r="R17" s="7" t="str">
        <f>IF('[1]#source_data'!A19="","",IF('[1]#source_data'!N19="","",'[1]#source_data'!N19))</f>
        <v>Migrants, Refugees and Asylum Seekers</v>
      </c>
      <c r="S17" s="7" t="str">
        <f>IF('[1]#source_data'!A19="","",IF('[1]#source_data'!O19="","",'[1]#source_data'!O19))</f>
        <v>UK-wide</v>
      </c>
      <c r="T17" s="10">
        <f>IF('[1]#source_data'!A19="","",'[1]#fixed_data'!$B$7)</f>
        <v>44973</v>
      </c>
      <c r="U17" s="7" t="str">
        <f>IF('[1]#source_data'!A19="","",'[1]#fixed_data'!$B$8)</f>
        <v>https://sebbafoundation.org/</v>
      </c>
    </row>
    <row r="18" spans="1:21" s="11" customFormat="1" x14ac:dyDescent="0.3">
      <c r="A18" s="7" t="str">
        <f>IF('[1]#source_data'!A20="","",CONCATENATE('[1]#fixed_data'!$B$2&amp;'[1]#source_data'!A20))</f>
        <v>360G-SebbaFdn-1794</v>
      </c>
      <c r="B18" s="7" t="str">
        <f>IF('[1]#source_data'!A20="","",IF('[1]#source_data'!B20="","",'[1]#source_data'!B20))</f>
        <v>Grant to Refugee Women Connect</v>
      </c>
      <c r="C18" s="7" t="str">
        <f>IF('[1]#source_data'!A20="","",IF('[1]#source_data'!C20="","",'[1]#source_data'!C20))</f>
        <v>Towards cost of living crisis</v>
      </c>
      <c r="D18" s="7" t="str">
        <f>IF('[1]#source_data'!A20="","",'[1]#fixed_data'!$B$3)</f>
        <v>GBP</v>
      </c>
      <c r="E18" s="8">
        <f>IF('[1]#source_data'!A20="","",IF('[1]#source_data'!D20="","",'[1]#source_data'!D20))</f>
        <v>4000</v>
      </c>
      <c r="F18" s="9">
        <f>IF('[1]#source_data'!A20="","",IF('[1]#source_data'!E20="","",'[1]#source_data'!E20))</f>
        <v>44853</v>
      </c>
      <c r="G18" s="9">
        <f>IF('[1]#source_data'!A20="","",IF('[1]#source_data'!F20="","",'[1]#source_data'!F20))</f>
        <v>44861</v>
      </c>
      <c r="H18" s="9">
        <f>IF('[1]#source_data'!A20="","",IF('[1]#source_data'!G20="","",'[1]#source_data'!G20))</f>
        <v>45225</v>
      </c>
      <c r="I18" s="7">
        <f>IF('[1]#source_data'!A20="","",IF('[1]#source_data'!H20="","",'[1]#source_data'!H20))</f>
        <v>12</v>
      </c>
      <c r="J18" s="7" t="str">
        <f>IF('[1]#source_data'!A20="","",IF(AND(L18="",M18=""),'[1]#fixed_data'!$B$4&amp;SUBSTITUTE(K18," ","-"),IF(L18="","GB-COH-"&amp;M18,IF(LEFT(L18,2)="SC","GB-SC-"&amp;L18,IF(AND(LEFT(L18,1)="1",LEN(L18)=6),"GB-NIC-"&amp;L18,"GB-CHC-"&amp;L18)))))</f>
        <v>GB-CHC-1113574</v>
      </c>
      <c r="K18" s="7" t="str">
        <f>IF('[1]#source_data'!A20="","",IF('[1]#source_data'!I20="","",'[1]#source_data'!I20))</f>
        <v>Refugee Women Connect</v>
      </c>
      <c r="L18" s="7">
        <f>IF('[1]#source_data'!A20="","",IF(ISBLANK('[1]#source_data'!J20),"",'[1]#source_data'!J20))</f>
        <v>1113574</v>
      </c>
      <c r="M18" s="7" t="str">
        <f>IF('[1]#source_data'!A20="","",IF('[1]#source_data'!K20="","",TEXT('[1]#source_data'!K20,"00000000")))</f>
        <v/>
      </c>
      <c r="N18" s="7" t="str">
        <f>IF('[1]#source_data'!A20="","",IF('[1]#source_data'!L20="","",'[1]#source_data'!L20))</f>
        <v>L3 9LQ</v>
      </c>
      <c r="O18" s="7" t="str">
        <f>IF('[1]#source_data'!A20="","",'[1]#fixed_data'!$B$5)</f>
        <v>GB-CHC-1191713</v>
      </c>
      <c r="P18" s="7" t="str">
        <f>IF('[1]#source_data'!A20="","",'[1]#fixed_data'!$B$6)</f>
        <v>Sam and Bella Sebba Charitable Foundation</v>
      </c>
      <c r="Q18" s="7" t="str">
        <f>IF('[1]#source_data'!A20="","",IF('[1]#source_data'!M20="","",'[1]#source_data'!M20))</f>
        <v>Core grants</v>
      </c>
      <c r="R18" s="7" t="str">
        <f>IF('[1]#source_data'!A20="","",IF('[1]#source_data'!N20="","",'[1]#source_data'!N20))</f>
        <v>Migrants, Refugees and Asylum Seekers</v>
      </c>
      <c r="S18" s="7" t="str">
        <f>IF('[1]#source_data'!A20="","",IF('[1]#source_data'!O20="","",'[1]#source_data'!O20))</f>
        <v>Liverpool</v>
      </c>
      <c r="T18" s="10">
        <f>IF('[1]#source_data'!A20="","",'[1]#fixed_data'!$B$7)</f>
        <v>44973</v>
      </c>
      <c r="U18" s="7" t="str">
        <f>IF('[1]#source_data'!A20="","",'[1]#fixed_data'!$B$8)</f>
        <v>https://sebbafoundation.org/</v>
      </c>
    </row>
    <row r="19" spans="1:21" s="11" customFormat="1" x14ac:dyDescent="0.3">
      <c r="A19" s="7" t="str">
        <f>IF('[1]#source_data'!A21="","",CONCATENATE('[1]#fixed_data'!$B$2&amp;'[1]#source_data'!A21))</f>
        <v>360G-SebbaFdn-1793</v>
      </c>
      <c r="B19" s="7" t="str">
        <f>IF('[1]#source_data'!A21="","",IF('[1]#source_data'!B21="","",'[1]#source_data'!B21))</f>
        <v>Grant to RAMP Project</v>
      </c>
      <c r="C19" s="7" t="str">
        <f>IF('[1]#source_data'!A21="","",IF('[1]#source_data'!C21="","",'[1]#source_data'!C21))</f>
        <v>Towards cost of living crisis</v>
      </c>
      <c r="D19" s="7" t="str">
        <f>IF('[1]#source_data'!A21="","",'[1]#fixed_data'!$B$3)</f>
        <v>GBP</v>
      </c>
      <c r="E19" s="8">
        <f>IF('[1]#source_data'!A21="","",IF('[1]#source_data'!D21="","",'[1]#source_data'!D21))</f>
        <v>400</v>
      </c>
      <c r="F19" s="9">
        <f>IF('[1]#source_data'!A21="","",IF('[1]#source_data'!E21="","",'[1]#source_data'!E21))</f>
        <v>44853</v>
      </c>
      <c r="G19" s="9">
        <f>IF('[1]#source_data'!A21="","",IF('[1]#source_data'!F21="","",'[1]#source_data'!F21))</f>
        <v>44875</v>
      </c>
      <c r="H19" s="9">
        <f>IF('[1]#source_data'!A21="","",IF('[1]#source_data'!G21="","",'[1]#source_data'!G21))</f>
        <v>45239</v>
      </c>
      <c r="I19" s="7">
        <f>IF('[1]#source_data'!A21="","",IF('[1]#source_data'!H21="","",'[1]#source_data'!H21))</f>
        <v>12</v>
      </c>
      <c r="J19" s="7" t="str">
        <f>IF('[1]#source_data'!A21="","",IF(AND(L19="",M19=""),'[1]#fixed_data'!$B$4&amp;SUBSTITUTE(K19," ","-"),IF(L19="","GB-COH-"&amp;M19,IF(LEFT(L19,2)="SC","GB-SC-"&amp;L19,IF(AND(LEFT(L19,1)="1",LEN(L19)=6),"GB-NIC-"&amp;L19,"GB-CHC-"&amp;L19)))))</f>
        <v>GB-COH-12373468</v>
      </c>
      <c r="K19" s="7" t="str">
        <f>IF('[1]#source_data'!A21="","",IF('[1]#source_data'!I21="","",'[1]#source_data'!I21))</f>
        <v>The RAMP Project</v>
      </c>
      <c r="L19" s="7" t="str">
        <f>IF('[1]#source_data'!A21="","",IF(ISBLANK('[1]#source_data'!J21),"",'[1]#source_data'!J21))</f>
        <v/>
      </c>
      <c r="M19" s="7" t="str">
        <f>IF('[1]#source_data'!A21="","",IF('[1]#source_data'!K21="","",TEXT('[1]#source_data'!K21,"00000000")))</f>
        <v>12373468</v>
      </c>
      <c r="N19" s="7" t="str">
        <f>IF('[1]#source_data'!A21="","",IF('[1]#source_data'!L21="","",'[1]#source_data'!L21))</f>
        <v>SL5 7HP</v>
      </c>
      <c r="O19" s="7" t="str">
        <f>IF('[1]#source_data'!A21="","",'[1]#fixed_data'!$B$5)</f>
        <v>GB-CHC-1191713</v>
      </c>
      <c r="P19" s="7" t="str">
        <f>IF('[1]#source_data'!A21="","",'[1]#fixed_data'!$B$6)</f>
        <v>Sam and Bella Sebba Charitable Foundation</v>
      </c>
      <c r="Q19" s="7" t="str">
        <f>IF('[1]#source_data'!A21="","",IF('[1]#source_data'!M21="","",'[1]#source_data'!M21))</f>
        <v>Core grants</v>
      </c>
      <c r="R19" s="7" t="str">
        <f>IF('[1]#source_data'!A21="","",IF('[1]#source_data'!N21="","",'[1]#source_data'!N21))</f>
        <v>Migrants, Refugees and Asylum Seekers</v>
      </c>
      <c r="S19" s="7" t="str">
        <f>IF('[1]#source_data'!A21="","",IF('[1]#source_data'!O21="","",'[1]#source_data'!O21))</f>
        <v>UK/London</v>
      </c>
      <c r="T19" s="10">
        <f>IF('[1]#source_data'!A21="","",'[1]#fixed_data'!$B$7)</f>
        <v>44973</v>
      </c>
      <c r="U19" s="7" t="str">
        <f>IF('[1]#source_data'!A21="","",'[1]#fixed_data'!$B$8)</f>
        <v>https://sebbafoundation.org/</v>
      </c>
    </row>
    <row r="20" spans="1:21" s="11" customFormat="1" x14ac:dyDescent="0.3">
      <c r="A20" s="7" t="str">
        <f>IF('[1]#source_data'!A22="","",CONCATENATE('[1]#fixed_data'!$B$2&amp;'[1]#source_data'!A22))</f>
        <v>360G-SebbaFdn-1792</v>
      </c>
      <c r="B20" s="7" t="str">
        <f>IF('[1]#source_data'!A22="","",IF('[1]#source_data'!B22="","",'[1]#source_data'!B22))</f>
        <v>Grant to Public Law Project</v>
      </c>
      <c r="C20" s="7" t="str">
        <f>IF('[1]#source_data'!A22="","",IF('[1]#source_data'!C22="","",'[1]#source_data'!C22))</f>
        <v>Towards cost of living crisis</v>
      </c>
      <c r="D20" s="7" t="str">
        <f>IF('[1]#source_data'!A22="","",'[1]#fixed_data'!$B$3)</f>
        <v>GBP</v>
      </c>
      <c r="E20" s="8">
        <f>IF('[1]#source_data'!A22="","",IF('[1]#source_data'!D22="","",'[1]#source_data'!D22))</f>
        <v>11200</v>
      </c>
      <c r="F20" s="9">
        <f>IF('[1]#source_data'!A22="","",IF('[1]#source_data'!E22="","",'[1]#source_data'!E22))</f>
        <v>44853</v>
      </c>
      <c r="G20" s="9">
        <f>IF('[1]#source_data'!A22="","",IF('[1]#source_data'!F22="","",'[1]#source_data'!F22))</f>
        <v>44861</v>
      </c>
      <c r="H20" s="9">
        <f>IF('[1]#source_data'!A22="","",IF('[1]#source_data'!G22="","",'[1]#source_data'!G22))</f>
        <v>45225</v>
      </c>
      <c r="I20" s="7">
        <f>IF('[1]#source_data'!A22="","",IF('[1]#source_data'!H22="","",'[1]#source_data'!H22))</f>
        <v>12</v>
      </c>
      <c r="J20" s="7" t="str">
        <f>IF('[1]#source_data'!A22="","",IF(AND(L20="",M20=""),'[1]#fixed_data'!$B$4&amp;SUBSTITUTE(K20," ","-"),IF(L20="","GB-COH-"&amp;M20,IF(LEFT(L20,2)="SC","GB-SC-"&amp;L20,IF(AND(LEFT(L20,1)="1",LEN(L20)=6),"GB-NIC-"&amp;L20,"GB-CHC-"&amp;L20)))))</f>
        <v>GB-CHC-1003342</v>
      </c>
      <c r="K20" s="7" t="str">
        <f>IF('[1]#source_data'!A22="","",IF('[1]#source_data'!I22="","",'[1]#source_data'!I22))</f>
        <v>Public Law Project</v>
      </c>
      <c r="L20" s="7">
        <f>IF('[1]#source_data'!A22="","",IF(ISBLANK('[1]#source_data'!J22),"",'[1]#source_data'!J22))</f>
        <v>1003342</v>
      </c>
      <c r="M20" s="7" t="str">
        <f>IF('[1]#source_data'!A22="","",IF('[1]#source_data'!K22="","",TEXT('[1]#source_data'!K22,"00000000")))</f>
        <v/>
      </c>
      <c r="N20" s="7" t="str">
        <f>IF('[1]#source_data'!A22="","",IF('[1]#source_data'!L22="","",'[1]#source_data'!L22))</f>
        <v>EC1V 7EY</v>
      </c>
      <c r="O20" s="7" t="str">
        <f>IF('[1]#source_data'!A22="","",'[1]#fixed_data'!$B$5)</f>
        <v>GB-CHC-1191713</v>
      </c>
      <c r="P20" s="7" t="str">
        <f>IF('[1]#source_data'!A22="","",'[1]#fixed_data'!$B$6)</f>
        <v>Sam and Bella Sebba Charitable Foundation</v>
      </c>
      <c r="Q20" s="7" t="str">
        <f>IF('[1]#source_data'!A22="","",IF('[1]#source_data'!M22="","",'[1]#source_data'!M22))</f>
        <v>Core grants</v>
      </c>
      <c r="R20" s="7" t="str">
        <f>IF('[1]#source_data'!A22="","",IF('[1]#source_data'!N22="","",'[1]#source_data'!N22))</f>
        <v>Migrants, Refugees and Asylum Seekers</v>
      </c>
      <c r="S20" s="7" t="str">
        <f>IF('[1]#source_data'!A22="","",IF('[1]#source_data'!O22="","",'[1]#source_data'!O22))</f>
        <v>South East London</v>
      </c>
      <c r="T20" s="10">
        <f>IF('[1]#source_data'!A22="","",'[1]#fixed_data'!$B$7)</f>
        <v>44973</v>
      </c>
      <c r="U20" s="7" t="str">
        <f>IF('[1]#source_data'!A22="","",'[1]#fixed_data'!$B$8)</f>
        <v>https://sebbafoundation.org/</v>
      </c>
    </row>
    <row r="21" spans="1:21" s="11" customFormat="1" x14ac:dyDescent="0.3">
      <c r="A21" s="7" t="str">
        <f>IF('[1]#source_data'!A23="","",CONCATENATE('[1]#fixed_data'!$B$2&amp;'[1]#source_data'!A23))</f>
        <v>360G-SebbaFdn-1790</v>
      </c>
      <c r="B21" s="7" t="str">
        <f>IF('[1]#source_data'!A23="","",IF('[1]#source_data'!B23="","",'[1]#source_data'!B23))</f>
        <v>Grant to NACCOM</v>
      </c>
      <c r="C21" s="7" t="str">
        <f>IF('[1]#source_data'!A23="","",IF('[1]#source_data'!C23="","",'[1]#source_data'!C23))</f>
        <v>Towards cost of living crisis</v>
      </c>
      <c r="D21" s="7" t="str">
        <f>IF('[1]#source_data'!A23="","",'[1]#fixed_data'!$B$3)</f>
        <v>GBP</v>
      </c>
      <c r="E21" s="8">
        <f>IF('[1]#source_data'!A23="","",IF('[1]#source_data'!D23="","",'[1]#source_data'!D23))</f>
        <v>3360</v>
      </c>
      <c r="F21" s="9">
        <f>IF('[1]#source_data'!A23="","",IF('[1]#source_data'!E23="","",'[1]#source_data'!E23))</f>
        <v>44853</v>
      </c>
      <c r="G21" s="9">
        <f>IF('[1]#source_data'!A23="","",IF('[1]#source_data'!F23="","",'[1]#source_data'!F23))</f>
        <v>44868</v>
      </c>
      <c r="H21" s="9">
        <f>IF('[1]#source_data'!A23="","",IF('[1]#source_data'!G23="","",'[1]#source_data'!G23))</f>
        <v>45232</v>
      </c>
      <c r="I21" s="7">
        <f>IF('[1]#source_data'!A23="","",IF('[1]#source_data'!H23="","",'[1]#source_data'!H23))</f>
        <v>12</v>
      </c>
      <c r="J21" s="7" t="str">
        <f>IF('[1]#source_data'!A23="","",IF(AND(L21="",M21=""),'[1]#fixed_data'!$B$4&amp;SUBSTITUTE(K21," ","-"),IF(L21="","GB-COH-"&amp;M21,IF(LEFT(L21,2)="SC","GB-SC-"&amp;L21,IF(AND(LEFT(L21,1)="1",LEN(L21)=6),"GB-NIC-"&amp;L21,"GB-CHC-"&amp;L21)))))</f>
        <v>GB-CHC-1162434</v>
      </c>
      <c r="K21" s="7" t="str">
        <f>IF('[1]#source_data'!A23="","",IF('[1]#source_data'!I23="","",'[1]#source_data'!I23))</f>
        <v>NACCOM</v>
      </c>
      <c r="L21" s="7">
        <f>IF('[1]#source_data'!A23="","",IF(ISBLANK('[1]#source_data'!J23),"",'[1]#source_data'!J23))</f>
        <v>1162434</v>
      </c>
      <c r="M21" s="7" t="str">
        <f>IF('[1]#source_data'!A23="","",IF('[1]#source_data'!K23="","",TEXT('[1]#source_data'!K23,"00000000")))</f>
        <v/>
      </c>
      <c r="N21" s="7" t="str">
        <f>IF('[1]#source_data'!A23="","",IF('[1]#source_data'!L23="","",'[1]#source_data'!L23))</f>
        <v>NE26 1AD</v>
      </c>
      <c r="O21" s="7" t="str">
        <f>IF('[1]#source_data'!A23="","",'[1]#fixed_data'!$B$5)</f>
        <v>GB-CHC-1191713</v>
      </c>
      <c r="P21" s="7" t="str">
        <f>IF('[1]#source_data'!A23="","",'[1]#fixed_data'!$B$6)</f>
        <v>Sam and Bella Sebba Charitable Foundation</v>
      </c>
      <c r="Q21" s="7" t="str">
        <f>IF('[1]#source_data'!A23="","",IF('[1]#source_data'!M23="","",'[1]#source_data'!M23))</f>
        <v>Core grants</v>
      </c>
      <c r="R21" s="7" t="str">
        <f>IF('[1]#source_data'!A23="","",IF('[1]#source_data'!N23="","",'[1]#source_data'!N23))</f>
        <v>Migrants, Refugees and Asylum Seekers</v>
      </c>
      <c r="S21" s="7" t="str">
        <f>IF('[1]#source_data'!A23="","",IF('[1]#source_data'!O23="","",'[1]#source_data'!O23))</f>
        <v>UK/London</v>
      </c>
      <c r="T21" s="10">
        <f>IF('[1]#source_data'!A23="","",'[1]#fixed_data'!$B$7)</f>
        <v>44973</v>
      </c>
      <c r="U21" s="7" t="str">
        <f>IF('[1]#source_data'!A23="","",'[1]#fixed_data'!$B$8)</f>
        <v>https://sebbafoundation.org/</v>
      </c>
    </row>
    <row r="22" spans="1:21" s="11" customFormat="1" x14ac:dyDescent="0.3">
      <c r="A22" s="7" t="str">
        <f>IF('[1]#source_data'!A24="","",CONCATENATE('[1]#fixed_data'!$B$2&amp;'[1]#source_data'!A24))</f>
        <v>360G-SebbaFdn-1789</v>
      </c>
      <c r="B22" s="7" t="str">
        <f>IF('[1]#source_data'!A24="","",IF('[1]#source_data'!B24="","",'[1]#source_data'!B24))</f>
        <v>Grant to Medical Justice</v>
      </c>
      <c r="C22" s="7" t="str">
        <f>IF('[1]#source_data'!A24="","",IF('[1]#source_data'!C24="","",'[1]#source_data'!C24))</f>
        <v>Towards cost of living crisis</v>
      </c>
      <c r="D22" s="7" t="str">
        <f>IF('[1]#source_data'!A24="","",'[1]#fixed_data'!$B$3)</f>
        <v>GBP</v>
      </c>
      <c r="E22" s="8">
        <f>IF('[1]#source_data'!A24="","",IF('[1]#source_data'!D24="","",'[1]#source_data'!D24))</f>
        <v>4160</v>
      </c>
      <c r="F22" s="9">
        <f>IF('[1]#source_data'!A24="","",IF('[1]#source_data'!E24="","",'[1]#source_data'!E24))</f>
        <v>44853</v>
      </c>
      <c r="G22" s="9">
        <f>IF('[1]#source_data'!A24="","",IF('[1]#source_data'!F24="","",'[1]#source_data'!F24))</f>
        <v>44875</v>
      </c>
      <c r="H22" s="9">
        <f>IF('[1]#source_data'!A24="","",IF('[1]#source_data'!G24="","",'[1]#source_data'!G24))</f>
        <v>45239</v>
      </c>
      <c r="I22" s="7">
        <f>IF('[1]#source_data'!A24="","",IF('[1]#source_data'!H24="","",'[1]#source_data'!H24))</f>
        <v>12</v>
      </c>
      <c r="J22" s="7" t="str">
        <f>IF('[1]#source_data'!A24="","",IF(AND(L22="",M22=""),'[1]#fixed_data'!$B$4&amp;SUBSTITUTE(K22," ","-"),IF(L22="","GB-COH-"&amp;M22,IF(LEFT(L22,2)="SC","GB-SC-"&amp;L22,IF(AND(LEFT(L22,1)="1",LEN(L22)=6),"GB-NIC-"&amp;L22,"GB-CHC-"&amp;L22)))))</f>
        <v>GB-CHC-1132072</v>
      </c>
      <c r="K22" s="7" t="str">
        <f>IF('[1]#source_data'!A24="","",IF('[1]#source_data'!I24="","",'[1]#source_data'!I24))</f>
        <v>Medical Justice</v>
      </c>
      <c r="L22" s="7">
        <f>IF('[1]#source_data'!A24="","",IF(ISBLANK('[1]#source_data'!J24),"",'[1]#source_data'!J24))</f>
        <v>1132072</v>
      </c>
      <c r="M22" s="7" t="str">
        <f>IF('[1]#source_data'!A24="","",IF('[1]#source_data'!K24="","",TEXT('[1]#source_data'!K24,"00000000")))</f>
        <v/>
      </c>
      <c r="N22" s="7" t="str">
        <f>IF('[1]#source_data'!A24="","",IF('[1]#source_data'!L24="","",'[1]#source_data'!L24))</f>
        <v>N7 7DT</v>
      </c>
      <c r="O22" s="7" t="str">
        <f>IF('[1]#source_data'!A24="","",'[1]#fixed_data'!$B$5)</f>
        <v>GB-CHC-1191713</v>
      </c>
      <c r="P22" s="7" t="str">
        <f>IF('[1]#source_data'!A24="","",'[1]#fixed_data'!$B$6)</f>
        <v>Sam and Bella Sebba Charitable Foundation</v>
      </c>
      <c r="Q22" s="7" t="str">
        <f>IF('[1]#source_data'!A24="","",IF('[1]#source_data'!M24="","",'[1]#source_data'!M24))</f>
        <v>Core grants</v>
      </c>
      <c r="R22" s="7" t="str">
        <f>IF('[1]#source_data'!A24="","",IF('[1]#source_data'!N24="","",'[1]#source_data'!N24))</f>
        <v>Migrants, Refugees and Asylum Seekers</v>
      </c>
      <c r="S22" s="7" t="str">
        <f>IF('[1]#source_data'!A24="","",IF('[1]#source_data'!O24="","",'[1]#source_data'!O24))</f>
        <v>UK/London</v>
      </c>
      <c r="T22" s="10">
        <f>IF('[1]#source_data'!A24="","",'[1]#fixed_data'!$B$7)</f>
        <v>44973</v>
      </c>
      <c r="U22" s="7" t="str">
        <f>IF('[1]#source_data'!A24="","",'[1]#fixed_data'!$B$8)</f>
        <v>https://sebbafoundation.org/</v>
      </c>
    </row>
    <row r="23" spans="1:21" s="11" customFormat="1" x14ac:dyDescent="0.3">
      <c r="A23" s="7" t="str">
        <f>IF('[1]#source_data'!A25="","",CONCATENATE('[1]#fixed_data'!$B$2&amp;'[1]#source_data'!A25))</f>
        <v>360G-SebbaFdn-1788</v>
      </c>
      <c r="B23" s="7" t="str">
        <f>IF('[1]#source_data'!A25="","",IF('[1]#source_data'!B25="","",'[1]#source_data'!B25))</f>
        <v>Grant to In 2 Out</v>
      </c>
      <c r="C23" s="7" t="str">
        <f>IF('[1]#source_data'!A25="","",IF('[1]#source_data'!C25="","",'[1]#source_data'!C25))</f>
        <v>Towards cost of living crisis</v>
      </c>
      <c r="D23" s="7" t="str">
        <f>IF('[1]#source_data'!A25="","",'[1]#fixed_data'!$B$3)</f>
        <v>GBP</v>
      </c>
      <c r="E23" s="8">
        <f>IF('[1]#source_data'!A25="","",IF('[1]#source_data'!D25="","",'[1]#source_data'!D25))</f>
        <v>3020</v>
      </c>
      <c r="F23" s="9">
        <f>IF('[1]#source_data'!A25="","",IF('[1]#source_data'!E25="","",'[1]#source_data'!E25))</f>
        <v>44853</v>
      </c>
      <c r="G23" s="9">
        <f>IF('[1]#source_data'!A25="","",IF('[1]#source_data'!F25="","",'[1]#source_data'!F25))</f>
        <v>44861</v>
      </c>
      <c r="H23" s="9">
        <f>IF('[1]#source_data'!A25="","",IF('[1]#source_data'!G25="","",'[1]#source_data'!G25))</f>
        <v>45225</v>
      </c>
      <c r="I23" s="7">
        <f>IF('[1]#source_data'!A25="","",IF('[1]#source_data'!H25="","",'[1]#source_data'!H25))</f>
        <v>12</v>
      </c>
      <c r="J23" s="7" t="str">
        <f>IF('[1]#source_data'!A25="","",IF(AND(L23="",M23=""),'[1]#fixed_data'!$B$4&amp;SUBSTITUTE(K23," ","-"),IF(L23="","GB-COH-"&amp;M23,IF(LEFT(L23,2)="SC","GB-SC-"&amp;L23,IF(AND(LEFT(L23,1)="1",LEN(L23)=6),"GB-NIC-"&amp;L23,"GB-CHC-"&amp;L23)))))</f>
        <v>GB-CHC-1154984</v>
      </c>
      <c r="K23" s="7" t="str">
        <f>IF('[1]#source_data'!A25="","",IF('[1]#source_data'!I25="","",'[1]#source_data'!I25))</f>
        <v>In 2 Out</v>
      </c>
      <c r="L23" s="7">
        <f>IF('[1]#source_data'!A25="","",IF(ISBLANK('[1]#source_data'!J25),"",'[1]#source_data'!J25))</f>
        <v>1154984</v>
      </c>
      <c r="M23" s="7" t="str">
        <f>IF('[1]#source_data'!A25="","",IF('[1]#source_data'!K25="","",TEXT('[1]#source_data'!K25,"00000000")))</f>
        <v/>
      </c>
      <c r="N23" s="7" t="str">
        <f>IF('[1]#source_data'!A25="","",IF('[1]#source_data'!L25="","",'[1]#source_data'!L25))</f>
        <v>LS22 5ED</v>
      </c>
      <c r="O23" s="7" t="str">
        <f>IF('[1]#source_data'!A25="","",'[1]#fixed_data'!$B$5)</f>
        <v>GB-CHC-1191713</v>
      </c>
      <c r="P23" s="7" t="str">
        <f>IF('[1]#source_data'!A25="","",'[1]#fixed_data'!$B$6)</f>
        <v>Sam and Bella Sebba Charitable Foundation</v>
      </c>
      <c r="Q23" s="7" t="str">
        <f>IF('[1]#source_data'!A25="","",IF('[1]#source_data'!M25="","",'[1]#source_data'!M25))</f>
        <v>Core grants</v>
      </c>
      <c r="R23" s="7" t="str">
        <f>IF('[1]#source_data'!A25="","",IF('[1]#source_data'!N25="","",'[1]#source_data'!N25))</f>
        <v>Access to Justice</v>
      </c>
      <c r="S23" s="7" t="str">
        <f>IF('[1]#source_data'!A25="","",IF('[1]#source_data'!O25="","",'[1]#source_data'!O25))</f>
        <v>North England</v>
      </c>
      <c r="T23" s="10">
        <f>IF('[1]#source_data'!A25="","",'[1]#fixed_data'!$B$7)</f>
        <v>44973</v>
      </c>
      <c r="U23" s="7" t="str">
        <f>IF('[1]#source_data'!A25="","",'[1]#fixed_data'!$B$8)</f>
        <v>https://sebbafoundation.org/</v>
      </c>
    </row>
    <row r="24" spans="1:21" s="11" customFormat="1" x14ac:dyDescent="0.3">
      <c r="A24" s="7" t="str">
        <f>IF('[1]#source_data'!A26="","",CONCATENATE('[1]#fixed_data'!$B$2&amp;'[1]#source_data'!A26))</f>
        <v>360G-SebbaFdn-1787</v>
      </c>
      <c r="B24" s="7" t="str">
        <f>IF('[1]#source_data'!A26="","",IF('[1]#source_data'!B26="","",'[1]#source_data'!B26))</f>
        <v xml:space="preserve">Grant to Hope Not Hate </v>
      </c>
      <c r="C24" s="7" t="str">
        <f>IF('[1]#source_data'!A26="","",IF('[1]#source_data'!C26="","",'[1]#source_data'!C26))</f>
        <v>Towards cost of living crisis</v>
      </c>
      <c r="D24" s="7" t="str">
        <f>IF('[1]#source_data'!A26="","",'[1]#fixed_data'!$B$3)</f>
        <v>GBP</v>
      </c>
      <c r="E24" s="8">
        <f>IF('[1]#source_data'!A26="","",IF('[1]#source_data'!D26="","",'[1]#source_data'!D26))</f>
        <v>4800</v>
      </c>
      <c r="F24" s="9">
        <f>IF('[1]#source_data'!A26="","",IF('[1]#source_data'!E26="","",'[1]#source_data'!E26))</f>
        <v>44853</v>
      </c>
      <c r="G24" s="9">
        <f>IF('[1]#source_data'!A26="","",IF('[1]#source_data'!F26="","",'[1]#source_data'!F26))</f>
        <v>44861</v>
      </c>
      <c r="H24" s="9">
        <f>IF('[1]#source_data'!A26="","",IF('[1]#source_data'!G26="","",'[1]#source_data'!G26))</f>
        <v>45225</v>
      </c>
      <c r="I24" s="7">
        <f>IF('[1]#source_data'!A26="","",IF('[1]#source_data'!H26="","",'[1]#source_data'!H26))</f>
        <v>12</v>
      </c>
      <c r="J24" s="7" t="str">
        <f>IF('[1]#source_data'!A26="","",IF(AND(L24="",M24=""),'[1]#fixed_data'!$B$4&amp;SUBSTITUTE(K24," ","-"),IF(L24="","GB-COH-"&amp;M24,IF(LEFT(L24,2)="SC","GB-SC-"&amp;L24,IF(AND(LEFT(L24,1)="1",LEN(L24)=6),"GB-NIC-"&amp;L24,"GB-CHC-"&amp;L24)))))</f>
        <v>GB-CHC-1013880</v>
      </c>
      <c r="K24" s="7" t="str">
        <f>IF('[1]#source_data'!A26="","",IF('[1]#source_data'!I26="","",'[1]#source_data'!I26))</f>
        <v xml:space="preserve">Hope Not Hate </v>
      </c>
      <c r="L24" s="7">
        <f>IF('[1]#source_data'!A26="","",IF(ISBLANK('[1]#source_data'!J26),"",'[1]#source_data'!J26))</f>
        <v>1013880</v>
      </c>
      <c r="M24" s="7" t="str">
        <f>IF('[1]#source_data'!A26="","",IF('[1]#source_data'!K26="","",TEXT('[1]#source_data'!K26,"00000000")))</f>
        <v/>
      </c>
      <c r="N24" s="7" t="str">
        <f>IF('[1]#source_data'!A26="","",IF('[1]#source_data'!L26="","",'[1]#source_data'!L26))</f>
        <v>SW1Y 4LB</v>
      </c>
      <c r="O24" s="7" t="str">
        <f>IF('[1]#source_data'!A26="","",'[1]#fixed_data'!$B$5)</f>
        <v>GB-CHC-1191713</v>
      </c>
      <c r="P24" s="7" t="str">
        <f>IF('[1]#source_data'!A26="","",'[1]#fixed_data'!$B$6)</f>
        <v>Sam and Bella Sebba Charitable Foundation</v>
      </c>
      <c r="Q24" s="7" t="str">
        <f>IF('[1]#source_data'!A26="","",IF('[1]#source_data'!M26="","",'[1]#source_data'!M26))</f>
        <v>Core grants</v>
      </c>
      <c r="R24" s="7" t="str">
        <f>IF('[1]#source_data'!A26="","",IF('[1]#source_data'!N26="","",'[1]#source_data'!N26))</f>
        <v>Social Respect</v>
      </c>
      <c r="S24" s="7" t="str">
        <f>IF('[1]#source_data'!A26="","",IF('[1]#source_data'!O26="","",'[1]#source_data'!O26))</f>
        <v>UK/London</v>
      </c>
      <c r="T24" s="10">
        <f>IF('[1]#source_data'!A26="","",'[1]#fixed_data'!$B$7)</f>
        <v>44973</v>
      </c>
      <c r="U24" s="7" t="str">
        <f>IF('[1]#source_data'!A26="","",'[1]#fixed_data'!$B$8)</f>
        <v>https://sebbafoundation.org/</v>
      </c>
    </row>
    <row r="25" spans="1:21" s="11" customFormat="1" x14ac:dyDescent="0.3">
      <c r="A25" s="7" t="str">
        <f>IF('[1]#source_data'!A27="","",CONCATENATE('[1]#fixed_data'!$B$2&amp;'[1]#source_data'!A27))</f>
        <v>360G-SebbaFdn-1786</v>
      </c>
      <c r="B25" s="7" t="str">
        <f>IF('[1]#source_data'!A27="","",IF('[1]#source_data'!B27="","",'[1]#source_data'!B27))</f>
        <v>Grant to Happy Baby Community</v>
      </c>
      <c r="C25" s="7" t="str">
        <f>IF('[1]#source_data'!A27="","",IF('[1]#source_data'!C27="","",'[1]#source_data'!C27))</f>
        <v>Towards cost of living crisis</v>
      </c>
      <c r="D25" s="7" t="str">
        <f>IF('[1]#source_data'!A27="","",'[1]#fixed_data'!$B$3)</f>
        <v>GBP</v>
      </c>
      <c r="E25" s="8">
        <f>IF('[1]#source_data'!A27="","",IF('[1]#source_data'!D27="","",'[1]#source_data'!D27))</f>
        <v>2600</v>
      </c>
      <c r="F25" s="9">
        <f>IF('[1]#source_data'!A27="","",IF('[1]#source_data'!E27="","",'[1]#source_data'!E27))</f>
        <v>44853</v>
      </c>
      <c r="G25" s="9">
        <f>IF('[1]#source_data'!A27="","",IF('[1]#source_data'!F27="","",'[1]#source_data'!F27))</f>
        <v>44868</v>
      </c>
      <c r="H25" s="9">
        <f>IF('[1]#source_data'!A27="","",IF('[1]#source_data'!G27="","",'[1]#source_data'!G27))</f>
        <v>45232</v>
      </c>
      <c r="I25" s="7">
        <f>IF('[1]#source_data'!A27="","",IF('[1]#source_data'!H27="","",'[1]#source_data'!H27))</f>
        <v>12</v>
      </c>
      <c r="J25" s="7" t="str">
        <f>IF('[1]#source_data'!A27="","",IF(AND(L25="",M25=""),'[1]#fixed_data'!$B$4&amp;SUBSTITUTE(K25," ","-"),IF(L25="","GB-COH-"&amp;M25,IF(LEFT(L25,2)="SC","GB-SC-"&amp;L25,IF(AND(LEFT(L25,1)="1",LEN(L25)=6),"GB-NIC-"&amp;L25,"GB-CHC-"&amp;L25)))))</f>
        <v>GB-CHC-1181633</v>
      </c>
      <c r="K25" s="7" t="str">
        <f>IF('[1]#source_data'!A27="","",IF('[1]#source_data'!I27="","",'[1]#source_data'!I27))</f>
        <v>Happy Baby Community</v>
      </c>
      <c r="L25" s="7">
        <f>IF('[1]#source_data'!A27="","",IF(ISBLANK('[1]#source_data'!J27),"",'[1]#source_data'!J27))</f>
        <v>1181633</v>
      </c>
      <c r="M25" s="7" t="str">
        <f>IF('[1]#source_data'!A27="","",IF('[1]#source_data'!K27="","",TEXT('[1]#source_data'!K27,"00000000")))</f>
        <v/>
      </c>
      <c r="N25" s="7" t="str">
        <f>IF('[1]#source_data'!A27="","",IF('[1]#source_data'!L27="","",'[1]#source_data'!L27))</f>
        <v>N1 3LG</v>
      </c>
      <c r="O25" s="7" t="str">
        <f>IF('[1]#source_data'!A27="","",'[1]#fixed_data'!$B$5)</f>
        <v>GB-CHC-1191713</v>
      </c>
      <c r="P25" s="7" t="str">
        <f>IF('[1]#source_data'!A27="","",'[1]#fixed_data'!$B$6)</f>
        <v>Sam and Bella Sebba Charitable Foundation</v>
      </c>
      <c r="Q25" s="7" t="str">
        <f>IF('[1]#source_data'!A27="","",IF('[1]#source_data'!M27="","",'[1]#source_data'!M27))</f>
        <v>Core grants</v>
      </c>
      <c r="R25" s="7" t="str">
        <f>IF('[1]#source_data'!A27="","",IF('[1]#source_data'!N27="","",'[1]#source_data'!N27))</f>
        <v>Migrants, Refugees and Asylum Seekers</v>
      </c>
      <c r="S25" s="7" t="str">
        <f>IF('[1]#source_data'!A27="","",IF('[1]#source_data'!O27="","",'[1]#source_data'!O27))</f>
        <v>UK/London</v>
      </c>
      <c r="T25" s="10">
        <f>IF('[1]#source_data'!A27="","",'[1]#fixed_data'!$B$7)</f>
        <v>44973</v>
      </c>
      <c r="U25" s="7" t="str">
        <f>IF('[1]#source_data'!A27="","",'[1]#fixed_data'!$B$8)</f>
        <v>https://sebbafoundation.org/</v>
      </c>
    </row>
    <row r="26" spans="1:21" s="11" customFormat="1" x14ac:dyDescent="0.3">
      <c r="A26" s="7" t="str">
        <f>IF('[1]#source_data'!A28="","",CONCATENATE('[1]#fixed_data'!$B$2&amp;'[1]#source_data'!A28))</f>
        <v>360G-SebbaFdn-1785</v>
      </c>
      <c r="B26" s="7" t="str">
        <f>IF('[1]#source_data'!A28="","",IF('[1]#source_data'!B28="","",'[1]#source_data'!B28))</f>
        <v xml:space="preserve">Grant to Halo Project </v>
      </c>
      <c r="C26" s="7" t="str">
        <f>IF('[1]#source_data'!A28="","",IF('[1]#source_data'!C28="","",'[1]#source_data'!C28))</f>
        <v>Towards cost of living crisis</v>
      </c>
      <c r="D26" s="7" t="str">
        <f>IF('[1]#source_data'!A28="","",'[1]#fixed_data'!$B$3)</f>
        <v>GBP</v>
      </c>
      <c r="E26" s="8">
        <f>IF('[1]#source_data'!A28="","",IF('[1]#source_data'!D28="","",'[1]#source_data'!D28))</f>
        <v>5400</v>
      </c>
      <c r="F26" s="9">
        <f>IF('[1]#source_data'!A28="","",IF('[1]#source_data'!E28="","",'[1]#source_data'!E28))</f>
        <v>44853</v>
      </c>
      <c r="G26" s="9">
        <f>IF('[1]#source_data'!A28="","",IF('[1]#source_data'!F28="","",'[1]#source_data'!F28))</f>
        <v>44861</v>
      </c>
      <c r="H26" s="9">
        <f>IF('[1]#source_data'!A28="","",IF('[1]#source_data'!G28="","",'[1]#source_data'!G28))</f>
        <v>45225</v>
      </c>
      <c r="I26" s="7">
        <f>IF('[1]#source_data'!A28="","",IF('[1]#source_data'!H28="","",'[1]#source_data'!H28))</f>
        <v>12</v>
      </c>
      <c r="J26" s="7" t="str">
        <f>IF('[1]#source_data'!A28="","",IF(AND(L26="",M26=""),'[1]#fixed_data'!$B$4&amp;SUBSTITUTE(K26," ","-"),IF(L26="","GB-COH-"&amp;M26,IF(LEFT(L26,2)="SC","GB-SC-"&amp;L26,IF(AND(LEFT(L26,1)="1",LEN(L26)=6),"GB-NIC-"&amp;L26,"GB-CHC-"&amp;L26)))))</f>
        <v>GB-CHC-1159143</v>
      </c>
      <c r="K26" s="7" t="str">
        <f>IF('[1]#source_data'!A28="","",IF('[1]#source_data'!I28="","",'[1]#source_data'!I28))</f>
        <v xml:space="preserve">The Halo Project </v>
      </c>
      <c r="L26" s="7">
        <f>IF('[1]#source_data'!A28="","",IF(ISBLANK('[1]#source_data'!J28),"",'[1]#source_data'!J28))</f>
        <v>1159143</v>
      </c>
      <c r="M26" s="7" t="str">
        <f>IF('[1]#source_data'!A28="","",IF('[1]#source_data'!K28="","",TEXT('[1]#source_data'!K28,"00000000")))</f>
        <v/>
      </c>
      <c r="N26" s="7" t="str">
        <f>IF('[1]#source_data'!A28="","",IF('[1]#source_data'!L28="","",'[1]#source_data'!L28))</f>
        <v>TS1 5JA</v>
      </c>
      <c r="O26" s="7" t="str">
        <f>IF('[1]#source_data'!A28="","",'[1]#fixed_data'!$B$5)</f>
        <v>GB-CHC-1191713</v>
      </c>
      <c r="P26" s="7" t="str">
        <f>IF('[1]#source_data'!A28="","",'[1]#fixed_data'!$B$6)</f>
        <v>Sam and Bella Sebba Charitable Foundation</v>
      </c>
      <c r="Q26" s="7" t="str">
        <f>IF('[1]#source_data'!A28="","",IF('[1]#source_data'!M28="","",'[1]#source_data'!M28))</f>
        <v>Core grants</v>
      </c>
      <c r="R26" s="7" t="str">
        <f>IF('[1]#source_data'!A28="","",IF('[1]#source_data'!N28="","",'[1]#source_data'!N28))</f>
        <v>Violence Against Women and Girls</v>
      </c>
      <c r="S26" s="7" t="str">
        <f>IF('[1]#source_data'!A28="","",IF('[1]#source_data'!O28="","",'[1]#source_data'!O28))</f>
        <v>North East England</v>
      </c>
      <c r="T26" s="10">
        <f>IF('[1]#source_data'!A28="","",'[1]#fixed_data'!$B$7)</f>
        <v>44973</v>
      </c>
      <c r="U26" s="7" t="str">
        <f>IF('[1]#source_data'!A28="","",'[1]#fixed_data'!$B$8)</f>
        <v>https://sebbafoundation.org/</v>
      </c>
    </row>
    <row r="27" spans="1:21" s="11" customFormat="1" x14ac:dyDescent="0.3">
      <c r="A27" s="7" t="str">
        <f>IF('[1]#source_data'!A29="","",CONCATENATE('[1]#fixed_data'!$B$2&amp;'[1]#source_data'!A29))</f>
        <v>360G-SebbaFdn-1784</v>
      </c>
      <c r="B27" s="7" t="str">
        <f>IF('[1]#source_data'!A29="","",IF('[1]#source_data'!B29="","",'[1]#source_data'!B29))</f>
        <v xml:space="preserve">Grant to GMIAU </v>
      </c>
      <c r="C27" s="7" t="str">
        <f>IF('[1]#source_data'!A29="","",IF('[1]#source_data'!C29="","",'[1]#source_data'!C29))</f>
        <v>Towards cost of living crisis</v>
      </c>
      <c r="D27" s="7" t="str">
        <f>IF('[1]#source_data'!A29="","",'[1]#fixed_data'!$B$3)</f>
        <v>GBP</v>
      </c>
      <c r="E27" s="8">
        <f>IF('[1]#source_data'!A29="","",IF('[1]#source_data'!D29="","",'[1]#source_data'!D29))</f>
        <v>10800</v>
      </c>
      <c r="F27" s="9">
        <f>IF('[1]#source_data'!A29="","",IF('[1]#source_data'!E29="","",'[1]#source_data'!E29))</f>
        <v>44853</v>
      </c>
      <c r="G27" s="9">
        <f>IF('[1]#source_data'!A29="","",IF('[1]#source_data'!F29="","",'[1]#source_data'!F29))</f>
        <v>44868</v>
      </c>
      <c r="H27" s="9">
        <f>IF('[1]#source_data'!A29="","",IF('[1]#source_data'!G29="","",'[1]#source_data'!G29))</f>
        <v>45232</v>
      </c>
      <c r="I27" s="7">
        <f>IF('[1]#source_data'!A29="","",IF('[1]#source_data'!H29="","",'[1]#source_data'!H29))</f>
        <v>12</v>
      </c>
      <c r="J27" s="7" t="str">
        <f>IF('[1]#source_data'!A29="","",IF(AND(L27="",M27=""),'[1]#fixed_data'!$B$4&amp;SUBSTITUTE(K27," ","-"),IF(L27="","GB-COH-"&amp;M27,IF(LEFT(L27,2)="SC","GB-SC-"&amp;L27,IF(AND(LEFT(L27,1)="1",LEN(L27)=6),"GB-NIC-"&amp;L27,"GB-CHC-"&amp;L27)))))</f>
        <v>GB-CHC-1123908</v>
      </c>
      <c r="K27" s="7" t="str">
        <f>IF('[1]#source_data'!A29="","",IF('[1]#source_data'!I29="","",'[1]#source_data'!I29))</f>
        <v xml:space="preserve">GMIAU </v>
      </c>
      <c r="L27" s="7">
        <f>IF('[1]#source_data'!A29="","",IF(ISBLANK('[1]#source_data'!J29),"",'[1]#source_data'!J29))</f>
        <v>1123908</v>
      </c>
      <c r="M27" s="7" t="str">
        <f>IF('[1]#source_data'!A29="","",IF('[1]#source_data'!K29="","",TEXT('[1]#source_data'!K29,"00000000")))</f>
        <v/>
      </c>
      <c r="N27" s="7" t="str">
        <f>IF('[1]#source_data'!A29="","",IF('[1]#source_data'!L29="","",'[1]#source_data'!L29))</f>
        <v>M8 4QS</v>
      </c>
      <c r="O27" s="7" t="str">
        <f>IF('[1]#source_data'!A29="","",'[1]#fixed_data'!$B$5)</f>
        <v>GB-CHC-1191713</v>
      </c>
      <c r="P27" s="7" t="str">
        <f>IF('[1]#source_data'!A29="","",'[1]#fixed_data'!$B$6)</f>
        <v>Sam and Bella Sebba Charitable Foundation</v>
      </c>
      <c r="Q27" s="7" t="str">
        <f>IF('[1]#source_data'!A29="","",IF('[1]#source_data'!M29="","",'[1]#source_data'!M29))</f>
        <v>Core grants</v>
      </c>
      <c r="R27" s="7" t="str">
        <f>IF('[1]#source_data'!A29="","",IF('[1]#source_data'!N29="","",'[1]#source_data'!N29))</f>
        <v>Migrants, Refugees and Asylum Seekers</v>
      </c>
      <c r="S27" s="7" t="str">
        <f>IF('[1]#source_data'!A29="","",IF('[1]#source_data'!O29="","",'[1]#source_data'!O29))</f>
        <v>North West England</v>
      </c>
      <c r="T27" s="10">
        <f>IF('[1]#source_data'!A29="","",'[1]#fixed_data'!$B$7)</f>
        <v>44973</v>
      </c>
      <c r="U27" s="7" t="str">
        <f>IF('[1]#source_data'!A29="","",'[1]#fixed_data'!$B$8)</f>
        <v>https://sebbafoundation.org/</v>
      </c>
    </row>
    <row r="28" spans="1:21" s="11" customFormat="1" x14ac:dyDescent="0.3">
      <c r="A28" s="7" t="str">
        <f>IF('[1]#source_data'!A30="","",CONCATENATE('[1]#fixed_data'!$B$2&amp;'[1]#source_data'!A30))</f>
        <v>360G-SebbaFdn-1783</v>
      </c>
      <c r="B28" s="7" t="str">
        <f>IF('[1]#source_data'!A30="","",IF('[1]#source_data'!B30="","",'[1]#source_data'!B30))</f>
        <v>Grant to Glitch</v>
      </c>
      <c r="C28" s="7" t="str">
        <f>IF('[1]#source_data'!A30="","",IF('[1]#source_data'!C30="","",'[1]#source_data'!C30))</f>
        <v>Towards cost of living crisis</v>
      </c>
      <c r="D28" s="7" t="str">
        <f>IF('[1]#source_data'!A30="","",'[1]#fixed_data'!$B$3)</f>
        <v>GBP</v>
      </c>
      <c r="E28" s="8">
        <f>IF('[1]#source_data'!A30="","",IF('[1]#source_data'!D30="","",'[1]#source_data'!D30))</f>
        <v>3280</v>
      </c>
      <c r="F28" s="9">
        <f>IF('[1]#source_data'!A30="","",IF('[1]#source_data'!E30="","",'[1]#source_data'!E30))</f>
        <v>44853</v>
      </c>
      <c r="G28" s="9">
        <f>IF('[1]#source_data'!A30="","",IF('[1]#source_data'!F30="","",'[1]#source_data'!F30))</f>
        <v>44889</v>
      </c>
      <c r="H28" s="9">
        <f>IF('[1]#source_data'!A30="","",IF('[1]#source_data'!G30="","",'[1]#source_data'!G30))</f>
        <v>45253</v>
      </c>
      <c r="I28" s="7">
        <f>IF('[1]#source_data'!A30="","",IF('[1]#source_data'!H30="","",'[1]#source_data'!H30))</f>
        <v>12</v>
      </c>
      <c r="J28" s="7" t="str">
        <f>IF('[1]#source_data'!A30="","",IF(AND(L28="",M28=""),'[1]#fixed_data'!$B$4&amp;SUBSTITUTE(K28," ","-"),IF(L28="","GB-COH-"&amp;M28,IF(LEFT(L28,2)="SC","GB-SC-"&amp;L28,IF(AND(LEFT(L28,1)="1",LEN(L28)=6),"GB-NIC-"&amp;L28,"GB-CHC-"&amp;L28)))))</f>
        <v>GB-CHC-1187714</v>
      </c>
      <c r="K28" s="7" t="str">
        <f>IF('[1]#source_data'!A30="","",IF('[1]#source_data'!I30="","",'[1]#source_data'!I30))</f>
        <v>Glitch</v>
      </c>
      <c r="L28" s="7">
        <f>IF('[1]#source_data'!A30="","",IF(ISBLANK('[1]#source_data'!J30),"",'[1]#source_data'!J30))</f>
        <v>1187714</v>
      </c>
      <c r="M28" s="7" t="str">
        <f>IF('[1]#source_data'!A30="","",IF('[1]#source_data'!K30="","",TEXT('[1]#source_data'!K30,"00000000")))</f>
        <v/>
      </c>
      <c r="N28" s="7" t="str">
        <f>IF('[1]#source_data'!A30="","",IF('[1]#source_data'!L30="","",'[1]#source_data'!L30))</f>
        <v>EC1N 8LE</v>
      </c>
      <c r="O28" s="7" t="str">
        <f>IF('[1]#source_data'!A30="","",'[1]#fixed_data'!$B$5)</f>
        <v>GB-CHC-1191713</v>
      </c>
      <c r="P28" s="7" t="str">
        <f>IF('[1]#source_data'!A30="","",'[1]#fixed_data'!$B$6)</f>
        <v>Sam and Bella Sebba Charitable Foundation</v>
      </c>
      <c r="Q28" s="7" t="str">
        <f>IF('[1]#source_data'!A30="","",IF('[1]#source_data'!M30="","",'[1]#source_data'!M30))</f>
        <v>Core grants</v>
      </c>
      <c r="R28" s="7" t="str">
        <f>IF('[1]#source_data'!A30="","",IF('[1]#source_data'!N30="","",'[1]#source_data'!N30))</f>
        <v>Social Respect</v>
      </c>
      <c r="S28" s="7" t="str">
        <f>IF('[1]#source_data'!A30="","",IF('[1]#source_data'!O30="","",'[1]#source_data'!O30))</f>
        <v>UK/London</v>
      </c>
      <c r="T28" s="10">
        <f>IF('[1]#source_data'!A30="","",'[1]#fixed_data'!$B$7)</f>
        <v>44973</v>
      </c>
      <c r="U28" s="7" t="str">
        <f>IF('[1]#source_data'!A30="","",'[1]#fixed_data'!$B$8)</f>
        <v>https://sebbafoundation.org/</v>
      </c>
    </row>
    <row r="29" spans="1:21" s="11" customFormat="1" x14ac:dyDescent="0.3">
      <c r="A29" s="7" t="str">
        <f>IF('[1]#source_data'!A31="","",CONCATENATE('[1]#fixed_data'!$B$2&amp;'[1]#source_data'!A31))</f>
        <v>360G-SebbaFdn-1782</v>
      </c>
      <c r="B29" s="7" t="str">
        <f>IF('[1]#source_data'!A31="","",IF('[1]#source_data'!B31="","",'[1]#source_data'!B31))</f>
        <v xml:space="preserve">Grant to Commons Law </v>
      </c>
      <c r="C29" s="7" t="str">
        <f>IF('[1]#source_data'!A31="","",IF('[1]#source_data'!C31="","",'[1]#source_data'!C31))</f>
        <v>Towards cost of living crisis</v>
      </c>
      <c r="D29" s="7" t="str">
        <f>IF('[1]#source_data'!A31="","",'[1]#fixed_data'!$B$3)</f>
        <v>GBP</v>
      </c>
      <c r="E29" s="8">
        <f>IF('[1]#source_data'!A31="","",IF('[1]#source_data'!D31="","",'[1]#source_data'!D31))</f>
        <v>2800</v>
      </c>
      <c r="F29" s="9">
        <f>IF('[1]#source_data'!A31="","",IF('[1]#source_data'!E31="","",'[1]#source_data'!E31))</f>
        <v>44853</v>
      </c>
      <c r="G29" s="9">
        <f>IF('[1]#source_data'!A31="","",IF('[1]#source_data'!F31="","",'[1]#source_data'!F31))</f>
        <v>44861</v>
      </c>
      <c r="H29" s="9">
        <f>IF('[1]#source_data'!A31="","",IF('[1]#source_data'!G31="","",'[1]#source_data'!G31))</f>
        <v>45225</v>
      </c>
      <c r="I29" s="7">
        <f>IF('[1]#source_data'!A31="","",IF('[1]#source_data'!H31="","",'[1]#source_data'!H31))</f>
        <v>12</v>
      </c>
      <c r="J29" s="7" t="str">
        <f>IF('[1]#source_data'!A31="","",IF(AND(L29="",M29=""),'[1]#fixed_data'!$B$4&amp;SUBSTITUTE(K29," ","-"),IF(L29="","GB-COH-"&amp;M29,IF(LEFT(L29,2)="SC","GB-SC-"&amp;L29,IF(AND(LEFT(L29,1)="1",LEN(L29)=6),"GB-NIC-"&amp;L29,"GB-CHC-"&amp;L29)))))</f>
        <v>GB-COH-10383728</v>
      </c>
      <c r="K29" s="7" t="str">
        <f>IF('[1]#source_data'!A31="","",IF('[1]#source_data'!I31="","",'[1]#source_data'!I31))</f>
        <v xml:space="preserve">Commons Law </v>
      </c>
      <c r="L29" s="7" t="str">
        <f>IF('[1]#source_data'!A31="","",IF(ISBLANK('[1]#source_data'!J31),"",'[1]#source_data'!J31))</f>
        <v/>
      </c>
      <c r="M29" s="7" t="str">
        <f>IF('[1]#source_data'!A31="","",IF('[1]#source_data'!K31="","",TEXT('[1]#source_data'!K31,"00000000")))</f>
        <v>10383728</v>
      </c>
      <c r="N29" s="7" t="str">
        <f>IF('[1]#source_data'!A31="","",IF('[1]#source_data'!L31="","",'[1]#source_data'!L31))</f>
        <v>SW9 6BG</v>
      </c>
      <c r="O29" s="7" t="str">
        <f>IF('[1]#source_data'!A31="","",'[1]#fixed_data'!$B$5)</f>
        <v>GB-CHC-1191713</v>
      </c>
      <c r="P29" s="7" t="str">
        <f>IF('[1]#source_data'!A31="","",'[1]#fixed_data'!$B$6)</f>
        <v>Sam and Bella Sebba Charitable Foundation</v>
      </c>
      <c r="Q29" s="7" t="str">
        <f>IF('[1]#source_data'!A31="","",IF('[1]#source_data'!M31="","",'[1]#source_data'!M31))</f>
        <v>Core grants</v>
      </c>
      <c r="R29" s="7" t="str">
        <f>IF('[1]#source_data'!A31="","",IF('[1]#source_data'!N31="","",'[1]#source_data'!N31))</f>
        <v>Criminal Justice</v>
      </c>
      <c r="S29" s="7" t="str">
        <f>IF('[1]#source_data'!A31="","",IF('[1]#source_data'!O31="","",'[1]#source_data'!O31))</f>
        <v>UK/London</v>
      </c>
      <c r="T29" s="10">
        <f>IF('[1]#source_data'!A31="","",'[1]#fixed_data'!$B$7)</f>
        <v>44973</v>
      </c>
      <c r="U29" s="7" t="str">
        <f>IF('[1]#source_data'!A31="","",'[1]#fixed_data'!$B$8)</f>
        <v>https://sebbafoundation.org/</v>
      </c>
    </row>
    <row r="30" spans="1:21" s="11" customFormat="1" x14ac:dyDescent="0.3">
      <c r="A30" s="7" t="str">
        <f>IF('[1]#source_data'!A32="","",CONCATENATE('[1]#fixed_data'!$B$2&amp;'[1]#source_data'!A32))</f>
        <v>360G-SebbaFdn-1781</v>
      </c>
      <c r="B30" s="7" t="str">
        <f>IF('[1]#source_data'!A32="","",IF('[1]#source_data'!B32="","",'[1]#source_data'!B32))</f>
        <v>Grant to Bloody Good Period</v>
      </c>
      <c r="C30" s="7" t="str">
        <f>IF('[1]#source_data'!A32="","",IF('[1]#source_data'!C32="","",'[1]#source_data'!C32))</f>
        <v>Towards cost of living crisis</v>
      </c>
      <c r="D30" s="7" t="str">
        <f>IF('[1]#source_data'!A32="","",'[1]#fixed_data'!$B$3)</f>
        <v>GBP</v>
      </c>
      <c r="E30" s="8">
        <f>IF('[1]#source_data'!A32="","",IF('[1]#source_data'!D32="","",'[1]#source_data'!D32))</f>
        <v>2200</v>
      </c>
      <c r="F30" s="9">
        <f>IF('[1]#source_data'!A32="","",IF('[1]#source_data'!E32="","",'[1]#source_data'!E32))</f>
        <v>44853</v>
      </c>
      <c r="G30" s="9">
        <f>IF('[1]#source_data'!A32="","",IF('[1]#source_data'!F32="","",'[1]#source_data'!F32))</f>
        <v>44861</v>
      </c>
      <c r="H30" s="9">
        <f>IF('[1]#source_data'!A32="","",IF('[1]#source_data'!G32="","",'[1]#source_data'!G32))</f>
        <v>45225</v>
      </c>
      <c r="I30" s="7">
        <f>IF('[1]#source_data'!A32="","",IF('[1]#source_data'!H32="","",'[1]#source_data'!H32))</f>
        <v>12</v>
      </c>
      <c r="J30" s="7" t="str">
        <f>IF('[1]#source_data'!A32="","",IF(AND(L30="",M30=""),'[1]#fixed_data'!$B$4&amp;SUBSTITUTE(K30," ","-"),IF(L30="","GB-COH-"&amp;M30,IF(LEFT(L30,2)="SC","GB-SC-"&amp;L30,IF(AND(LEFT(L30,1)="1",LEN(L30)=6),"GB-NIC-"&amp;L30,"GB-CHC-"&amp;L30)))))</f>
        <v>GB-CHC-1185849</v>
      </c>
      <c r="K30" s="7" t="str">
        <f>IF('[1]#source_data'!A32="","",IF('[1]#source_data'!I32="","",'[1]#source_data'!I32))</f>
        <v>Bloody Good Period</v>
      </c>
      <c r="L30" s="7">
        <f>IF('[1]#source_data'!A32="","",IF(ISBLANK('[1]#source_data'!J32),"",'[1]#source_data'!J32))</f>
        <v>1185849</v>
      </c>
      <c r="M30" s="7" t="str">
        <f>IF('[1]#source_data'!A32="","",IF('[1]#source_data'!K32="","",TEXT('[1]#source_data'!K32,"00000000")))</f>
        <v/>
      </c>
      <c r="N30" s="7" t="str">
        <f>IF('[1]#source_data'!A32="","",IF('[1]#source_data'!L32="","",'[1]#source_data'!L32))</f>
        <v>W1W 5PF</v>
      </c>
      <c r="O30" s="7" t="str">
        <f>IF('[1]#source_data'!A32="","",'[1]#fixed_data'!$B$5)</f>
        <v>GB-CHC-1191713</v>
      </c>
      <c r="P30" s="7" t="str">
        <f>IF('[1]#source_data'!A32="","",'[1]#fixed_data'!$B$6)</f>
        <v>Sam and Bella Sebba Charitable Foundation</v>
      </c>
      <c r="Q30" s="7" t="str">
        <f>IF('[1]#source_data'!A32="","",IF('[1]#source_data'!M32="","",'[1]#source_data'!M32))</f>
        <v>Core grants</v>
      </c>
      <c r="R30" s="7" t="str">
        <f>IF('[1]#source_data'!A32="","",IF('[1]#source_data'!N32="","",'[1]#source_data'!N32))</f>
        <v>Migrants, Refugees and Asylum Seekers</v>
      </c>
      <c r="S30" s="7" t="str">
        <f>IF('[1]#source_data'!A32="","",IF('[1]#source_data'!O32="","",'[1]#source_data'!O32))</f>
        <v>UK/London</v>
      </c>
      <c r="T30" s="10">
        <f>IF('[1]#source_data'!A32="","",'[1]#fixed_data'!$B$7)</f>
        <v>44973</v>
      </c>
      <c r="U30" s="7" t="str">
        <f>IF('[1]#source_data'!A32="","",'[1]#fixed_data'!$B$8)</f>
        <v>https://sebbafoundation.org/</v>
      </c>
    </row>
    <row r="31" spans="1:21" s="11" customFormat="1" x14ac:dyDescent="0.3">
      <c r="A31" s="7" t="str">
        <f>IF('[1]#source_data'!A33="","",CONCATENATE('[1]#fixed_data'!$B$2&amp;'[1]#source_data'!A33))</f>
        <v>360G-SebbaFdn-1780</v>
      </c>
      <c r="B31" s="7" t="str">
        <f>IF('[1]#source_data'!A33="","",IF('[1]#source_data'!B33="","",'[1]#source_data'!B33))</f>
        <v xml:space="preserve">Grant to ATLEU </v>
      </c>
      <c r="C31" s="7" t="str">
        <f>IF('[1]#source_data'!A33="","",IF('[1]#source_data'!C33="","",'[1]#source_data'!C33))</f>
        <v>Towards cost of living crisis</v>
      </c>
      <c r="D31" s="7" t="str">
        <f>IF('[1]#source_data'!A33="","",'[1]#fixed_data'!$B$3)</f>
        <v>GBP</v>
      </c>
      <c r="E31" s="8">
        <f>IF('[1]#source_data'!A33="","",IF('[1]#source_data'!D33="","",'[1]#source_data'!D33))</f>
        <v>7200</v>
      </c>
      <c r="F31" s="9">
        <f>IF('[1]#source_data'!A33="","",IF('[1]#source_data'!E33="","",'[1]#source_data'!E33))</f>
        <v>44853</v>
      </c>
      <c r="G31" s="9">
        <f>IF('[1]#source_data'!A33="","",IF('[1]#source_data'!F33="","",'[1]#source_data'!F33))</f>
        <v>44875</v>
      </c>
      <c r="H31" s="9">
        <f>IF('[1]#source_data'!A33="","",IF('[1]#source_data'!G33="","",'[1]#source_data'!G33))</f>
        <v>45239</v>
      </c>
      <c r="I31" s="7">
        <f>IF('[1]#source_data'!A33="","",IF('[1]#source_data'!H33="","",'[1]#source_data'!H33))</f>
        <v>12</v>
      </c>
      <c r="J31" s="7" t="str">
        <f>IF('[1]#source_data'!A33="","",IF(AND(L31="",M31=""),'[1]#fixed_data'!$B$4&amp;SUBSTITUTE(K31," ","-"),IF(L31="","GB-COH-"&amp;M31,IF(LEFT(L31,2)="SC","GB-SC-"&amp;L31,IF(AND(LEFT(L31,1)="1",LEN(L31)=6),"GB-NIC-"&amp;L31,"GB-CHC-"&amp;L31)))))</f>
        <v>GB-CHC-1151675</v>
      </c>
      <c r="K31" s="7" t="str">
        <f>IF('[1]#source_data'!A33="","",IF('[1]#source_data'!I33="","",'[1]#source_data'!I33))</f>
        <v xml:space="preserve">ATLEU </v>
      </c>
      <c r="L31" s="7">
        <f>IF('[1]#source_data'!A33="","",IF(ISBLANK('[1]#source_data'!J33),"",'[1]#source_data'!J33))</f>
        <v>1151675</v>
      </c>
      <c r="M31" s="7" t="str">
        <f>IF('[1]#source_data'!A33="","",IF('[1]#source_data'!K33="","",TEXT('[1]#source_data'!K33,"00000000")))</f>
        <v/>
      </c>
      <c r="N31" s="7" t="str">
        <f>IF('[1]#source_data'!A33="","",IF('[1]#source_data'!L33="","",'[1]#source_data'!L33))</f>
        <v>SE1 1SD</v>
      </c>
      <c r="O31" s="7" t="str">
        <f>IF('[1]#source_data'!A33="","",'[1]#fixed_data'!$B$5)</f>
        <v>GB-CHC-1191713</v>
      </c>
      <c r="P31" s="7" t="str">
        <f>IF('[1]#source_data'!A33="","",'[1]#fixed_data'!$B$6)</f>
        <v>Sam and Bella Sebba Charitable Foundation</v>
      </c>
      <c r="Q31" s="7" t="str">
        <f>IF('[1]#source_data'!A33="","",IF('[1]#source_data'!M33="","",'[1]#source_data'!M33))</f>
        <v>Core grants</v>
      </c>
      <c r="R31" s="7" t="str">
        <f>IF('[1]#source_data'!A33="","",IF('[1]#source_data'!N33="","",'[1]#source_data'!N33))</f>
        <v>Migrants, Refugees and Asylum Seekers</v>
      </c>
      <c r="S31" s="7" t="str">
        <f>IF('[1]#source_data'!A33="","",IF('[1]#source_data'!O33="","",'[1]#source_data'!O33))</f>
        <v>South East London</v>
      </c>
      <c r="T31" s="10">
        <f>IF('[1]#source_data'!A33="","",'[1]#fixed_data'!$B$7)</f>
        <v>44973</v>
      </c>
      <c r="U31" s="7" t="str">
        <f>IF('[1]#source_data'!A33="","",'[1]#fixed_data'!$B$8)</f>
        <v>https://sebbafoundation.org/</v>
      </c>
    </row>
    <row r="32" spans="1:21" s="11" customFormat="1" x14ac:dyDescent="0.3">
      <c r="A32" s="7" t="str">
        <f>IF('[1]#source_data'!A34="","",CONCATENATE('[1]#fixed_data'!$B$2&amp;'[1]#source_data'!A34))</f>
        <v>360G-SebbaFdn-1779</v>
      </c>
      <c r="B32" s="7" t="str">
        <f>IF('[1]#source_data'!A34="","",IF('[1]#source_data'!B34="","",'[1]#source_data'!B34))</f>
        <v>Grant to Asylum Matters</v>
      </c>
      <c r="C32" s="7" t="str">
        <f>IF('[1]#source_data'!A34="","",IF('[1]#source_data'!C34="","",'[1]#source_data'!C34))</f>
        <v>Towards cost of living crisis</v>
      </c>
      <c r="D32" s="7" t="str">
        <f>IF('[1]#source_data'!A34="","",'[1]#fixed_data'!$B$3)</f>
        <v>GBP</v>
      </c>
      <c r="E32" s="8">
        <f>IF('[1]#source_data'!A34="","",IF('[1]#source_data'!D34="","",'[1]#source_data'!D34))</f>
        <v>2400</v>
      </c>
      <c r="F32" s="9">
        <f>IF('[1]#source_data'!A34="","",IF('[1]#source_data'!E34="","",'[1]#source_data'!E34))</f>
        <v>44853</v>
      </c>
      <c r="G32" s="9">
        <f>IF('[1]#source_data'!A34="","",IF('[1]#source_data'!F34="","",'[1]#source_data'!F34))</f>
        <v>44868</v>
      </c>
      <c r="H32" s="9">
        <f>IF('[1]#source_data'!A34="","",IF('[1]#source_data'!G34="","",'[1]#source_data'!G34))</f>
        <v>45232</v>
      </c>
      <c r="I32" s="7">
        <f>IF('[1]#source_data'!A34="","",IF('[1]#source_data'!H34="","",'[1]#source_data'!H34))</f>
        <v>12</v>
      </c>
      <c r="J32" s="7" t="str">
        <f>IF('[1]#source_data'!A34="","",IF(AND(L32="",M32=""),'[1]#fixed_data'!$B$4&amp;SUBSTITUTE(K32," ","-"),IF(L32="","GB-COH-"&amp;M32,IF(LEFT(L32,2)="SC","GB-SC-"&amp;L32,IF(AND(LEFT(L32,1)="1",LEN(L32)=6),"GB-NIC-"&amp;L32,"GB-CHC-"&amp;L32)))))</f>
        <v>GB-CHC-1192664</v>
      </c>
      <c r="K32" s="7" t="str">
        <f>IF('[1]#source_data'!A34="","",IF('[1]#source_data'!I34="","",'[1]#source_data'!I34))</f>
        <v>Asylum Matters</v>
      </c>
      <c r="L32" s="7">
        <f>IF('[1]#source_data'!A34="","",IF(ISBLANK('[1]#source_data'!J34),"",'[1]#source_data'!J34))</f>
        <v>1192664</v>
      </c>
      <c r="M32" s="7" t="str">
        <f>IF('[1]#source_data'!A34="","",IF('[1]#source_data'!K34="","",TEXT('[1]#source_data'!K34,"00000000")))</f>
        <v/>
      </c>
      <c r="N32" s="7" t="str">
        <f>IF('[1]#source_data'!A34="","",IF('[1]#source_data'!L34="","",'[1]#source_data'!L34))</f>
        <v>LS26 1GR</v>
      </c>
      <c r="O32" s="7" t="str">
        <f>IF('[1]#source_data'!A34="","",'[1]#fixed_data'!$B$5)</f>
        <v>GB-CHC-1191713</v>
      </c>
      <c r="P32" s="7" t="str">
        <f>IF('[1]#source_data'!A34="","",'[1]#fixed_data'!$B$6)</f>
        <v>Sam and Bella Sebba Charitable Foundation</v>
      </c>
      <c r="Q32" s="7" t="str">
        <f>IF('[1]#source_data'!A34="","",IF('[1]#source_data'!M34="","",'[1]#source_data'!M34))</f>
        <v>Core grants</v>
      </c>
      <c r="R32" s="7" t="str">
        <f>IF('[1]#source_data'!A34="","",IF('[1]#source_data'!N34="","",'[1]#source_data'!N34))</f>
        <v>Migrants, Refugees and Asylum Seekers</v>
      </c>
      <c r="S32" s="7" t="str">
        <f>IF('[1]#source_data'!A34="","",IF('[1]#source_data'!O34="","",'[1]#source_data'!O34))</f>
        <v>UK-wide</v>
      </c>
      <c r="T32" s="10">
        <f>IF('[1]#source_data'!A34="","",'[1]#fixed_data'!$B$7)</f>
        <v>44973</v>
      </c>
      <c r="U32" s="7" t="str">
        <f>IF('[1]#source_data'!A34="","",'[1]#fixed_data'!$B$8)</f>
        <v>https://sebbafoundation.org/</v>
      </c>
    </row>
    <row r="33" spans="1:21" s="11" customFormat="1" x14ac:dyDescent="0.3">
      <c r="A33" s="7" t="str">
        <f>IF('[1]#source_data'!A35="","",CONCATENATE('[1]#fixed_data'!$B$2&amp;'[1]#source_data'!A35))</f>
        <v>360G-SebbaFdn-1778</v>
      </c>
      <c r="B33" s="7" t="str">
        <f>IF('[1]#source_data'!A35="","",IF('[1]#source_data'!B35="","",'[1]#source_data'!B35))</f>
        <v>Grant to Asylum Justice</v>
      </c>
      <c r="C33" s="7" t="str">
        <f>IF('[1]#source_data'!A35="","",IF('[1]#source_data'!C35="","",'[1]#source_data'!C35))</f>
        <v>Towards cost of living crisis</v>
      </c>
      <c r="D33" s="7" t="str">
        <f>IF('[1]#source_data'!A35="","",'[1]#fixed_data'!$B$3)</f>
        <v>GBP</v>
      </c>
      <c r="E33" s="8">
        <f>IF('[1]#source_data'!A35="","",IF('[1]#source_data'!D35="","",'[1]#source_data'!D35))</f>
        <v>2916</v>
      </c>
      <c r="F33" s="9">
        <f>IF('[1]#source_data'!A35="","",IF('[1]#source_data'!E35="","",'[1]#source_data'!E35))</f>
        <v>44853</v>
      </c>
      <c r="G33" s="9">
        <f>IF('[1]#source_data'!A35="","",IF('[1]#source_data'!F35="","",'[1]#source_data'!F35))</f>
        <v>44889</v>
      </c>
      <c r="H33" s="9">
        <f>IF('[1]#source_data'!A35="","",IF('[1]#source_data'!G35="","",'[1]#source_data'!G35))</f>
        <v>45253</v>
      </c>
      <c r="I33" s="7">
        <f>IF('[1]#source_data'!A35="","",IF('[1]#source_data'!H35="","",'[1]#source_data'!H35))</f>
        <v>12</v>
      </c>
      <c r="J33" s="7" t="str">
        <f>IF('[1]#source_data'!A35="","",IF(AND(L33="",M33=""),'[1]#fixed_data'!$B$4&amp;SUBSTITUTE(K33," ","-"),IF(L33="","GB-COH-"&amp;M33,IF(LEFT(L33,2)="SC","GB-SC-"&amp;L33,IF(AND(LEFT(L33,1)="1",LEN(L33)=6),"GB-NIC-"&amp;L33,"GB-CHC-"&amp;L33)))))</f>
        <v>GB-CHC-1112026</v>
      </c>
      <c r="K33" s="7" t="str">
        <f>IF('[1]#source_data'!A35="","",IF('[1]#source_data'!I35="","",'[1]#source_data'!I35))</f>
        <v>Asylum Justice</v>
      </c>
      <c r="L33" s="7">
        <f>IF('[1]#source_data'!A35="","",IF(ISBLANK('[1]#source_data'!J35),"",'[1]#source_data'!J35))</f>
        <v>1112026</v>
      </c>
      <c r="M33" s="7" t="str">
        <f>IF('[1]#source_data'!A35="","",IF('[1]#source_data'!K35="","",TEXT('[1]#source_data'!K35,"00000000")))</f>
        <v/>
      </c>
      <c r="N33" s="7" t="str">
        <f>IF('[1]#source_data'!A35="","",IF('[1]#source_data'!L35="","",'[1]#source_data'!L35))</f>
        <v>CF10 5EQ</v>
      </c>
      <c r="O33" s="7" t="str">
        <f>IF('[1]#source_data'!A35="","",'[1]#fixed_data'!$B$5)</f>
        <v>GB-CHC-1191713</v>
      </c>
      <c r="P33" s="7" t="str">
        <f>IF('[1]#source_data'!A35="","",'[1]#fixed_data'!$B$6)</f>
        <v>Sam and Bella Sebba Charitable Foundation</v>
      </c>
      <c r="Q33" s="7" t="str">
        <f>IF('[1]#source_data'!A35="","",IF('[1]#source_data'!M35="","",'[1]#source_data'!M35))</f>
        <v>Core grants</v>
      </c>
      <c r="R33" s="7" t="str">
        <f>IF('[1]#source_data'!A35="","",IF('[1]#source_data'!N35="","",'[1]#source_data'!N35))</f>
        <v>Migrants, Refugees and Asylum Seekers</v>
      </c>
      <c r="S33" s="7" t="str">
        <f>IF('[1]#source_data'!A35="","",IF('[1]#source_data'!O35="","",'[1]#source_data'!O35))</f>
        <v>Wales</v>
      </c>
      <c r="T33" s="10">
        <f>IF('[1]#source_data'!A35="","",'[1]#fixed_data'!$B$7)</f>
        <v>44973</v>
      </c>
      <c r="U33" s="7" t="str">
        <f>IF('[1]#source_data'!A35="","",'[1]#fixed_data'!$B$8)</f>
        <v>https://sebbafoundation.org/</v>
      </c>
    </row>
    <row r="34" spans="1:21" s="11" customFormat="1" x14ac:dyDescent="0.3">
      <c r="A34" s="7" t="str">
        <f>IF('[1]#source_data'!A36="","",CONCATENATE('[1]#fixed_data'!$B$2&amp;'[1]#source_data'!A36))</f>
        <v>360G-SebbaFdn-1777</v>
      </c>
      <c r="B34" s="7" t="str">
        <f>IF('[1]#source_data'!A36="","",IF('[1]#source_data'!B36="","",'[1]#source_data'!B36))</f>
        <v>Grant to ASAP</v>
      </c>
      <c r="C34" s="7" t="str">
        <f>IF('[1]#source_data'!A36="","",IF('[1]#source_data'!C36="","",'[1]#source_data'!C36))</f>
        <v>Towards cost of living crisis</v>
      </c>
      <c r="D34" s="7" t="str">
        <f>IF('[1]#source_data'!A36="","",'[1]#fixed_data'!$B$3)</f>
        <v>GBP</v>
      </c>
      <c r="E34" s="8">
        <f>IF('[1]#source_data'!A36="","",IF('[1]#source_data'!D36="","",'[1]#source_data'!D36))</f>
        <v>4440</v>
      </c>
      <c r="F34" s="9">
        <f>IF('[1]#source_data'!A36="","",IF('[1]#source_data'!E36="","",'[1]#source_data'!E36))</f>
        <v>44853</v>
      </c>
      <c r="G34" s="9">
        <f>IF('[1]#source_data'!A36="","",IF('[1]#source_data'!F36="","",'[1]#source_data'!F36))</f>
        <v>44875</v>
      </c>
      <c r="H34" s="9">
        <f>IF('[1]#source_data'!A36="","",IF('[1]#source_data'!G36="","",'[1]#source_data'!G36))</f>
        <v>45239</v>
      </c>
      <c r="I34" s="7">
        <f>IF('[1]#source_data'!A36="","",IF('[1]#source_data'!H36="","",'[1]#source_data'!H36))</f>
        <v>12</v>
      </c>
      <c r="J34" s="7" t="str">
        <f>IF('[1]#source_data'!A36="","",IF(AND(L34="",M34=""),'[1]#fixed_data'!$B$4&amp;SUBSTITUTE(K34," ","-"),IF(L34="","GB-COH-"&amp;M34,IF(LEFT(L34,2)="SC","GB-SC-"&amp;L34,IF(AND(LEFT(L34,1)="1",LEN(L34)=6),"GB-NIC-"&amp;L34,"GB-CHC-"&amp;L34)))))</f>
        <v>GB-CHC-1105625</v>
      </c>
      <c r="K34" s="7" t="str">
        <f>IF('[1]#source_data'!A36="","",IF('[1]#source_data'!I36="","",'[1]#source_data'!I36))</f>
        <v>ASAP</v>
      </c>
      <c r="L34" s="7">
        <f>IF('[1]#source_data'!A36="","",IF(ISBLANK('[1]#source_data'!J36),"",'[1]#source_data'!J36))</f>
        <v>1105625</v>
      </c>
      <c r="M34" s="7" t="str">
        <f>IF('[1]#source_data'!A36="","",IF('[1]#source_data'!K36="","",TEXT('[1]#source_data'!K36,"00000000")))</f>
        <v/>
      </c>
      <c r="N34" s="7" t="str">
        <f>IF('[1]#source_data'!A36="","",IF('[1]#source_data'!L36="","",'[1]#source_data'!L36))</f>
        <v>E14 OFN</v>
      </c>
      <c r="O34" s="7" t="str">
        <f>IF('[1]#source_data'!A36="","",'[1]#fixed_data'!$B$5)</f>
        <v>GB-CHC-1191713</v>
      </c>
      <c r="P34" s="7" t="str">
        <f>IF('[1]#source_data'!A36="","",'[1]#fixed_data'!$B$6)</f>
        <v>Sam and Bella Sebba Charitable Foundation</v>
      </c>
      <c r="Q34" s="7" t="str">
        <f>IF('[1]#source_data'!A36="","",IF('[1]#source_data'!M36="","",'[1]#source_data'!M36))</f>
        <v>Core grants</v>
      </c>
      <c r="R34" s="7" t="str">
        <f>IF('[1]#source_data'!A36="","",IF('[1]#source_data'!N36="","",'[1]#source_data'!N36))</f>
        <v>Migrants, Refugees and Asylum Seekers</v>
      </c>
      <c r="S34" s="7" t="str">
        <f>IF('[1]#source_data'!A36="","",IF('[1]#source_data'!O36="","",'[1]#source_data'!O36))</f>
        <v>South East London</v>
      </c>
      <c r="T34" s="10">
        <f>IF('[1]#source_data'!A36="","",'[1]#fixed_data'!$B$7)</f>
        <v>44973</v>
      </c>
      <c r="U34" s="7" t="str">
        <f>IF('[1]#source_data'!A36="","",'[1]#fixed_data'!$B$8)</f>
        <v>https://sebbafoundation.org/</v>
      </c>
    </row>
    <row r="35" spans="1:21" s="11" customFormat="1" x14ac:dyDescent="0.3">
      <c r="A35" s="7" t="str">
        <f>IF('[1]#source_data'!A37="","",CONCATENATE('[1]#fixed_data'!$B$2&amp;'[1]#source_data'!A37))</f>
        <v>360G-SebbaFdn-1776</v>
      </c>
      <c r="B35" s="7" t="str">
        <f>IF('[1]#source_data'!A37="","",IF('[1]#source_data'!B37="","",'[1]#source_data'!B37))</f>
        <v>Grant to African Rainbow Family</v>
      </c>
      <c r="C35" s="7" t="str">
        <f>IF('[1]#source_data'!A37="","",IF('[1]#source_data'!C37="","",'[1]#source_data'!C37))</f>
        <v>Towards cost of living crisis</v>
      </c>
      <c r="D35" s="7" t="str">
        <f>IF('[1]#source_data'!A37="","",'[1]#fixed_data'!$B$3)</f>
        <v>GBP</v>
      </c>
      <c r="E35" s="8">
        <f>IF('[1]#source_data'!A37="","",IF('[1]#source_data'!D37="","",'[1]#source_data'!D37))</f>
        <v>1200</v>
      </c>
      <c r="F35" s="9">
        <f>IF('[1]#source_data'!A37="","",IF('[1]#source_data'!E37="","",'[1]#source_data'!E37))</f>
        <v>44853</v>
      </c>
      <c r="G35" s="9">
        <f>IF('[1]#source_data'!A37="","",IF('[1]#source_data'!F37="","",'[1]#source_data'!F37))</f>
        <v>44861</v>
      </c>
      <c r="H35" s="9">
        <f>IF('[1]#source_data'!A37="","",IF('[1]#source_data'!G37="","",'[1]#source_data'!G37))</f>
        <v>45225</v>
      </c>
      <c r="I35" s="7">
        <f>IF('[1]#source_data'!A37="","",IF('[1]#source_data'!H37="","",'[1]#source_data'!H37))</f>
        <v>12</v>
      </c>
      <c r="J35" s="7" t="str">
        <f>IF('[1]#source_data'!A37="","",IF(AND(L35="",M35=""),'[1]#fixed_data'!$B$4&amp;SUBSTITUTE(K35," ","-"),IF(L35="","GB-COH-"&amp;M35,IF(LEFT(L35,2)="SC","GB-SC-"&amp;L35,IF(AND(LEFT(L35,1)="1",LEN(L35)=6),"GB-NIC-"&amp;L35,"GB-CHC-"&amp;L35)))))</f>
        <v>GB-CHC-1185902</v>
      </c>
      <c r="K35" s="7" t="str">
        <f>IF('[1]#source_data'!A37="","",IF('[1]#source_data'!I37="","",'[1]#source_data'!I37))</f>
        <v>African Rainbow Family</v>
      </c>
      <c r="L35" s="7">
        <f>IF('[1]#source_data'!A37="","",IF(ISBLANK('[1]#source_data'!J37),"",'[1]#source_data'!J37))</f>
        <v>1185902</v>
      </c>
      <c r="M35" s="7" t="str">
        <f>IF('[1]#source_data'!A37="","",IF('[1]#source_data'!K37="","",TEXT('[1]#source_data'!K37,"00000000")))</f>
        <v/>
      </c>
      <c r="N35" s="7" t="str">
        <f>IF('[1]#source_data'!A37="","",IF('[1]#source_data'!L37="","",'[1]#source_data'!L37))</f>
        <v>M12 5WF</v>
      </c>
      <c r="O35" s="7" t="str">
        <f>IF('[1]#source_data'!A37="","",'[1]#fixed_data'!$B$5)</f>
        <v>GB-CHC-1191713</v>
      </c>
      <c r="P35" s="7" t="str">
        <f>IF('[1]#source_data'!A37="","",'[1]#fixed_data'!$B$6)</f>
        <v>Sam and Bella Sebba Charitable Foundation</v>
      </c>
      <c r="Q35" s="7" t="str">
        <f>IF('[1]#source_data'!A37="","",IF('[1]#source_data'!M37="","",'[1]#source_data'!M37))</f>
        <v>Core grants</v>
      </c>
      <c r="R35" s="7" t="str">
        <f>IF('[1]#source_data'!A37="","",IF('[1]#source_data'!N37="","",'[1]#source_data'!N37))</f>
        <v>Migrants, Refugees and Asylum Seekers</v>
      </c>
      <c r="S35" s="7" t="str">
        <f>IF('[1]#source_data'!A37="","",IF('[1]#source_data'!O37="","",'[1]#source_data'!O37))</f>
        <v>UK-wide</v>
      </c>
      <c r="T35" s="10">
        <f>IF('[1]#source_data'!A37="","",'[1]#fixed_data'!$B$7)</f>
        <v>44973</v>
      </c>
      <c r="U35" s="7" t="str">
        <f>IF('[1]#source_data'!A37="","",'[1]#fixed_data'!$B$8)</f>
        <v>https://sebbafoundation.org/</v>
      </c>
    </row>
    <row r="36" spans="1:21" s="11" customFormat="1" x14ac:dyDescent="0.3">
      <c r="A36" s="7" t="str">
        <f>IF('[1]#source_data'!A38="","",CONCATENATE('[1]#fixed_data'!$B$2&amp;'[1]#source_data'!A38))</f>
        <v>360G-SebbaFdn-1775</v>
      </c>
      <c r="B36" s="7" t="str">
        <f>IF('[1]#source_data'!A38="","",IF('[1]#source_data'!B38="","",'[1]#source_data'!B38))</f>
        <v>Grant to Affordable Justice</v>
      </c>
      <c r="C36" s="7" t="str">
        <f>IF('[1]#source_data'!A38="","",IF('[1]#source_data'!C38="","",'[1]#source_data'!C38))</f>
        <v>Towards cost of living crisis</v>
      </c>
      <c r="D36" s="7" t="str">
        <f>IF('[1]#source_data'!A38="","",'[1]#fixed_data'!$B$3)</f>
        <v>GBP</v>
      </c>
      <c r="E36" s="8">
        <f>IF('[1]#source_data'!A38="","",IF('[1]#source_data'!D38="","",'[1]#source_data'!D38))</f>
        <v>1440</v>
      </c>
      <c r="F36" s="9">
        <f>IF('[1]#source_data'!A38="","",IF('[1]#source_data'!E38="","",'[1]#source_data'!E38))</f>
        <v>44853</v>
      </c>
      <c r="G36" s="9">
        <f>IF('[1]#source_data'!A38="","",IF('[1]#source_data'!F38="","",'[1]#source_data'!F38))</f>
        <v>44861</v>
      </c>
      <c r="H36" s="9">
        <f>IF('[1]#source_data'!A38="","",IF('[1]#source_data'!G38="","",'[1]#source_data'!G38))</f>
        <v>45225</v>
      </c>
      <c r="I36" s="7">
        <f>IF('[1]#source_data'!A38="","",IF('[1]#source_data'!H38="","",'[1]#source_data'!H38))</f>
        <v>12</v>
      </c>
      <c r="J36" s="7" t="str">
        <f>IF('[1]#source_data'!A38="","",IF(AND(L36="",M36=""),'[1]#fixed_data'!$B$4&amp;SUBSTITUTE(K36," ","-"),IF(L36="","GB-COH-"&amp;M36,IF(LEFT(L36,2)="SC","GB-SC-"&amp;L36,IF(AND(LEFT(L36,1)="1",LEN(L36)=6),"GB-NIC-"&amp;L36,"GB-CHC-"&amp;L36)))))</f>
        <v>GB-CHC-1168469</v>
      </c>
      <c r="K36" s="7" t="str">
        <f>IF('[1]#source_data'!A38="","",IF('[1]#source_data'!I38="","",'[1]#source_data'!I38))</f>
        <v>Affordable Justice</v>
      </c>
      <c r="L36" s="7">
        <f>IF('[1]#source_data'!A38="","",IF(ISBLANK('[1]#source_data'!J38),"",'[1]#source_data'!J38))</f>
        <v>1168469</v>
      </c>
      <c r="M36" s="7" t="str">
        <f>IF('[1]#source_data'!A38="","",IF('[1]#source_data'!K38="","",TEXT('[1]#source_data'!K38,"00000000")))</f>
        <v/>
      </c>
      <c r="N36" s="7" t="str">
        <f>IF('[1]#source_data'!A38="","",IF('[1]#source_data'!L38="","",'[1]#source_data'!L38))</f>
        <v>HU9 5UY</v>
      </c>
      <c r="O36" s="7" t="str">
        <f>IF('[1]#source_data'!A38="","",'[1]#fixed_data'!$B$5)</f>
        <v>GB-CHC-1191713</v>
      </c>
      <c r="P36" s="7" t="str">
        <f>IF('[1]#source_data'!A38="","",'[1]#fixed_data'!$B$6)</f>
        <v>Sam and Bella Sebba Charitable Foundation</v>
      </c>
      <c r="Q36" s="7" t="str">
        <f>IF('[1]#source_data'!A38="","",IF('[1]#source_data'!M38="","",'[1]#source_data'!M38))</f>
        <v>Core grants</v>
      </c>
      <c r="R36" s="7" t="str">
        <f>IF('[1]#source_data'!A38="","",IF('[1]#source_data'!N38="","",'[1]#source_data'!N38))</f>
        <v>Violence Against Women and Girls</v>
      </c>
      <c r="S36" s="7" t="str">
        <f>IF('[1]#source_data'!A38="","",IF('[1]#source_data'!O38="","",'[1]#source_data'!O38))</f>
        <v>North East England</v>
      </c>
      <c r="T36" s="10">
        <f>IF('[1]#source_data'!A38="","",'[1]#fixed_data'!$B$7)</f>
        <v>44973</v>
      </c>
      <c r="U36" s="7" t="str">
        <f>IF('[1]#source_data'!A38="","",'[1]#fixed_data'!$B$8)</f>
        <v>https://sebbafoundation.org/</v>
      </c>
    </row>
    <row r="37" spans="1:21" s="11" customFormat="1" x14ac:dyDescent="0.3">
      <c r="A37" s="7" t="str">
        <f>IF('[1]#source_data'!A39="","",CONCATENATE('[1]#fixed_data'!$B$2&amp;'[1]#source_data'!A39))</f>
        <v>360G-SebbaFdn-1774</v>
      </c>
      <c r="B37" s="7" t="str">
        <f>IF('[1]#source_data'!A39="","",IF('[1]#source_data'!B39="","",'[1]#source_data'!B39))</f>
        <v>Grant to Abandofbrothers</v>
      </c>
      <c r="C37" s="7" t="str">
        <f>IF('[1]#source_data'!A39="","",IF('[1]#source_data'!C39="","",'[1]#source_data'!C39))</f>
        <v>Towards cost of living crisis</v>
      </c>
      <c r="D37" s="7" t="str">
        <f>IF('[1]#source_data'!A39="","",'[1]#fixed_data'!$B$3)</f>
        <v>GBP</v>
      </c>
      <c r="E37" s="8">
        <f>IF('[1]#source_data'!A39="","",IF('[1]#source_data'!D39="","",'[1]#source_data'!D39))</f>
        <v>1760</v>
      </c>
      <c r="F37" s="9">
        <f>IF('[1]#source_data'!A39="","",IF('[1]#source_data'!E39="","",'[1]#source_data'!E39))</f>
        <v>44853</v>
      </c>
      <c r="G37" s="9">
        <f>IF('[1]#source_data'!A39="","",IF('[1]#source_data'!F39="","",'[1]#source_data'!F39))</f>
        <v>44861</v>
      </c>
      <c r="H37" s="9">
        <f>IF('[1]#source_data'!A39="","",IF('[1]#source_data'!G39="","",'[1]#source_data'!G39))</f>
        <v>45225</v>
      </c>
      <c r="I37" s="7">
        <f>IF('[1]#source_data'!A39="","",IF('[1]#source_data'!H39="","",'[1]#source_data'!H39))</f>
        <v>12</v>
      </c>
      <c r="J37" s="7" t="str">
        <f>IF('[1]#source_data'!A39="","",IF(AND(L37="",M37=""),'[1]#fixed_data'!$B$4&amp;SUBSTITUTE(K37," ","-"),IF(L37="","GB-COH-"&amp;M37,IF(LEFT(L37,2)="SC","GB-SC-"&amp;L37,IF(AND(LEFT(L37,1)="1",LEN(L37)=6),"GB-NIC-"&amp;L37,"GB-CHC-"&amp;L37)))))</f>
        <v>GB-CHC-1122852</v>
      </c>
      <c r="K37" s="7" t="str">
        <f>IF('[1]#source_data'!A39="","",IF('[1]#source_data'!I39="","",'[1]#source_data'!I39))</f>
        <v>Abandofbrothers</v>
      </c>
      <c r="L37" s="7">
        <f>IF('[1]#source_data'!A39="","",IF(ISBLANK('[1]#source_data'!J39),"",'[1]#source_data'!J39))</f>
        <v>1122852</v>
      </c>
      <c r="M37" s="7" t="str">
        <f>IF('[1]#source_data'!A39="","",IF('[1]#source_data'!K39="","",TEXT('[1]#source_data'!K39,"00000000")))</f>
        <v/>
      </c>
      <c r="N37" s="7" t="str">
        <f>IF('[1]#source_data'!A39="","",IF('[1]#source_data'!L39="","",'[1]#source_data'!L39))</f>
        <v>BN2 9QA</v>
      </c>
      <c r="O37" s="7" t="str">
        <f>IF('[1]#source_data'!A39="","",'[1]#fixed_data'!$B$5)</f>
        <v>GB-CHC-1191713</v>
      </c>
      <c r="P37" s="7" t="str">
        <f>IF('[1]#source_data'!A39="","",'[1]#fixed_data'!$B$6)</f>
        <v>Sam and Bella Sebba Charitable Foundation</v>
      </c>
      <c r="Q37" s="7" t="str">
        <f>IF('[1]#source_data'!A39="","",IF('[1]#source_data'!M39="","",'[1]#source_data'!M39))</f>
        <v>Core grants</v>
      </c>
      <c r="R37" s="7" t="str">
        <f>IF('[1]#source_data'!A39="","",IF('[1]#source_data'!N39="","",'[1]#source_data'!N39))</f>
        <v>Criminal Justice</v>
      </c>
      <c r="S37" s="7" t="str">
        <f>IF('[1]#source_data'!A39="","",IF('[1]#source_data'!O39="","",'[1]#source_data'!O39))</f>
        <v>South East England</v>
      </c>
      <c r="T37" s="10">
        <f>IF('[1]#source_data'!A39="","",'[1]#fixed_data'!$B$7)</f>
        <v>44973</v>
      </c>
      <c r="U37" s="7" t="str">
        <f>IF('[1]#source_data'!A39="","",'[1]#fixed_data'!$B$8)</f>
        <v>https://sebbafoundation.org/</v>
      </c>
    </row>
    <row r="38" spans="1:21" s="11" customFormat="1" x14ac:dyDescent="0.3">
      <c r="A38" s="7" t="str">
        <f>IF('[1]#source_data'!A40="","",CONCATENATE('[1]#fixed_data'!$B$2&amp;'[1]#source_data'!A40))</f>
        <v>360G-SebbaFdn-1799</v>
      </c>
      <c r="B38" s="7" t="str">
        <f>IF('[1]#source_data'!A40="","",IF('[1]#source_data'!B40="","",'[1]#source_data'!B40))</f>
        <v>Grant to Sheffield Hallam</v>
      </c>
      <c r="C38" s="7" t="str">
        <f>IF('[1]#source_data'!A40="","",IF('[1]#source_data'!C40="","",'[1]#source_data'!C40))</f>
        <v xml:space="preserve">Towards Afghan crisis grant </v>
      </c>
      <c r="D38" s="7" t="str">
        <f>IF('[1]#source_data'!A40="","",'[1]#fixed_data'!$B$3)</f>
        <v>GBP</v>
      </c>
      <c r="E38" s="8">
        <f>IF('[1]#source_data'!A40="","",IF('[1]#source_data'!D40="","",'[1]#source_data'!D40))</f>
        <v>10000</v>
      </c>
      <c r="F38" s="9">
        <f>IF('[1]#source_data'!A40="","",IF('[1]#source_data'!E40="","",'[1]#source_data'!E40))</f>
        <v>44889</v>
      </c>
      <c r="G38" s="9">
        <f>IF('[1]#source_data'!A40="","",IF('[1]#source_data'!F40="","",'[1]#source_data'!F40))</f>
        <v>44917</v>
      </c>
      <c r="H38" s="9">
        <f>IF('[1]#source_data'!A40="","",IF('[1]#source_data'!G40="","",'[1]#source_data'!G40))</f>
        <v>45281</v>
      </c>
      <c r="I38" s="7">
        <f>IF('[1]#source_data'!A40="","",IF('[1]#source_data'!H40="","",'[1]#source_data'!H40))</f>
        <v>12</v>
      </c>
      <c r="J38" s="7" t="str">
        <f>IF('[1]#source_data'!A40="","",IF(AND(L38="",M38=""),'[1]#fixed_data'!$B$4&amp;SUBSTITUTE(K38," ","-"),IF(L38="","GB-COH-"&amp;M38,IF(LEFT(L38,2)="SC","GB-SC-"&amp;L38,IF(AND(LEFT(L38,1)="1",LEN(L38)=6),"GB-NIC-"&amp;L38,"GB-CHC-"&amp;L38)))))</f>
        <v>360G-SebbaFdn-Org-Sheffield-Hallam</v>
      </c>
      <c r="K38" s="7" t="str">
        <f>IF('[1]#source_data'!A40="","",IF('[1]#source_data'!I40="","",'[1]#source_data'!I40))</f>
        <v>Sheffield Hallam</v>
      </c>
      <c r="L38" s="7" t="str">
        <f>IF('[1]#source_data'!A40="","",IF(ISBLANK('[1]#source_data'!J40),"",'[1]#source_data'!J40))</f>
        <v/>
      </c>
      <c r="M38" s="7" t="str">
        <f>IF('[1]#source_data'!A40="","",IF('[1]#source_data'!K40="","",TEXT('[1]#source_data'!K40,"00000000")))</f>
        <v/>
      </c>
      <c r="N38" s="7" t="str">
        <f>IF('[1]#source_data'!A40="","",IF('[1]#source_data'!L40="","",'[1]#source_data'!L40))</f>
        <v>S10 2BQ</v>
      </c>
      <c r="O38" s="7" t="str">
        <f>IF('[1]#source_data'!A40="","",'[1]#fixed_data'!$B$5)</f>
        <v>GB-CHC-1191713</v>
      </c>
      <c r="P38" s="7" t="str">
        <f>IF('[1]#source_data'!A40="","",'[1]#fixed_data'!$B$6)</f>
        <v>Sam and Bella Sebba Charitable Foundation</v>
      </c>
      <c r="Q38" s="7" t="str">
        <f>IF('[1]#source_data'!A40="","",IF('[1]#source_data'!M40="","",'[1]#source_data'!M40))</f>
        <v>Core grants</v>
      </c>
      <c r="R38" s="7" t="str">
        <f>IF('[1]#source_data'!A40="","",IF('[1]#source_data'!N40="","",'[1]#source_data'!N40))</f>
        <v>Migrants, Refugees and Asylum Seekers</v>
      </c>
      <c r="S38" s="7" t="str">
        <f>IF('[1]#source_data'!A40="","",IF('[1]#source_data'!O40="","",'[1]#source_data'!O40))</f>
        <v>North England</v>
      </c>
      <c r="T38" s="10">
        <f>IF('[1]#source_data'!A40="","",'[1]#fixed_data'!$B$7)</f>
        <v>44973</v>
      </c>
      <c r="U38" s="7" t="str">
        <f>IF('[1]#source_data'!A40="","",'[1]#fixed_data'!$B$8)</f>
        <v>https://sebbafoundation.org/</v>
      </c>
    </row>
    <row r="39" spans="1:21" s="11" customFormat="1" x14ac:dyDescent="0.3">
      <c r="A39" s="7" t="str">
        <f>IF('[1]#source_data'!A41="","",CONCATENATE('[1]#fixed_data'!$B$2&amp;'[1]#source_data'!A41))</f>
        <v>360G-SebbaFdn-1765</v>
      </c>
      <c r="B39" s="7" t="str">
        <f>IF('[1]#source_data'!A41="","",IF('[1]#source_data'!B41="","",'[1]#source_data'!B41))</f>
        <v>Grant to Beyond Equality</v>
      </c>
      <c r="C39" s="7" t="str">
        <f>IF('[1]#source_data'!A41="","",IF('[1]#source_data'!C41="","",'[1]#source_data'!C41))</f>
        <v>Towards core funding</v>
      </c>
      <c r="D39" s="7" t="str">
        <f>IF('[1]#source_data'!A41="","",'[1]#fixed_data'!$B$3)</f>
        <v>GBP</v>
      </c>
      <c r="E39" s="8">
        <f>IF('[1]#source_data'!A41="","",IF('[1]#source_data'!D41="","",'[1]#source_data'!D41))</f>
        <v>100000</v>
      </c>
      <c r="F39" s="9">
        <f>IF('[1]#source_data'!A41="","",IF('[1]#source_data'!E41="","",'[1]#source_data'!E41))</f>
        <v>44889</v>
      </c>
      <c r="G39" s="9">
        <f>IF('[1]#source_data'!A41="","",IF('[1]#source_data'!F41="","",'[1]#source_data'!F41))</f>
        <v>44910</v>
      </c>
      <c r="H39" s="9">
        <f>IF('[1]#source_data'!A41="","",IF('[1]#source_data'!G41="","",'[1]#source_data'!G41))</f>
        <v>45640</v>
      </c>
      <c r="I39" s="7">
        <f>IF('[1]#source_data'!A41="","",IF('[1]#source_data'!H41="","",'[1]#source_data'!H41))</f>
        <v>24</v>
      </c>
      <c r="J39" s="7" t="str">
        <f>IF('[1]#source_data'!A41="","",IF(AND(L39="",M39=""),'[1]#fixed_data'!$B$4&amp;SUBSTITUTE(K39," ","-"),IF(L39="","GB-COH-"&amp;M39,IF(LEFT(L39,2)="SC","GB-SC-"&amp;L39,IF(AND(LEFT(L39,1)="1",LEN(L39)=6),"GB-NIC-"&amp;L39,"GB-CHC-"&amp;L39)))))</f>
        <v>GB-CHC-1192395</v>
      </c>
      <c r="K39" s="7" t="str">
        <f>IF('[1]#source_data'!A41="","",IF('[1]#source_data'!I41="","",'[1]#source_data'!I41))</f>
        <v>Beyond Equality</v>
      </c>
      <c r="L39" s="7">
        <f>IF('[1]#source_data'!A41="","",IF(ISBLANK('[1]#source_data'!J41),"",'[1]#source_data'!J41))</f>
        <v>1192395</v>
      </c>
      <c r="M39" s="7" t="str">
        <f>IF('[1]#source_data'!A41="","",IF('[1]#source_data'!K41="","",TEXT('[1]#source_data'!K41,"00000000")))</f>
        <v/>
      </c>
      <c r="N39" s="7" t="str">
        <f>IF('[1]#source_data'!A41="","",IF('[1]#source_data'!L41="","",'[1]#source_data'!L41))</f>
        <v>EX12 9BA</v>
      </c>
      <c r="O39" s="7" t="str">
        <f>IF('[1]#source_data'!A41="","",'[1]#fixed_data'!$B$5)</f>
        <v>GB-CHC-1191713</v>
      </c>
      <c r="P39" s="7" t="str">
        <f>IF('[1]#source_data'!A41="","",'[1]#fixed_data'!$B$6)</f>
        <v>Sam and Bella Sebba Charitable Foundation</v>
      </c>
      <c r="Q39" s="7" t="str">
        <f>IF('[1]#source_data'!A41="","",IF('[1]#source_data'!M41="","",'[1]#source_data'!M41))</f>
        <v>Core grants</v>
      </c>
      <c r="R39" s="7" t="str">
        <f>IF('[1]#source_data'!A41="","",IF('[1]#source_data'!N41="","",'[1]#source_data'!N41))</f>
        <v>Violence Against Women and Girls</v>
      </c>
      <c r="S39" s="7" t="str">
        <f>IF('[1]#source_data'!A41="","",IF('[1]#source_data'!O41="","",'[1]#source_data'!O41))</f>
        <v>UK-wide</v>
      </c>
      <c r="T39" s="10">
        <f>IF('[1]#source_data'!A41="","",'[1]#fixed_data'!$B$7)</f>
        <v>44973</v>
      </c>
      <c r="U39" s="7" t="str">
        <f>IF('[1]#source_data'!A41="","",'[1]#fixed_data'!$B$8)</f>
        <v>https://sebbafoundation.org/</v>
      </c>
    </row>
    <row r="40" spans="1:21" s="11" customFormat="1" x14ac:dyDescent="0.3">
      <c r="A40" s="7" t="str">
        <f>IF('[1]#source_data'!A42="","",CONCATENATE('[1]#fixed_data'!$B$2&amp;'[1]#source_data'!A42))</f>
        <v>360G-SebbaFdn-1764</v>
      </c>
      <c r="B40" s="7" t="str">
        <f>IF('[1]#source_data'!A42="","",IF('[1]#source_data'!B42="","",'[1]#source_data'!B42))</f>
        <v>Grant to North East Law Centre</v>
      </c>
      <c r="C40" s="7" t="str">
        <f>IF('[1]#source_data'!A42="","",IF('[1]#source_data'!C42="","",'[1]#source_data'!C42))</f>
        <v>Towards specialised immigration hub</v>
      </c>
      <c r="D40" s="7" t="str">
        <f>IF('[1]#source_data'!A42="","",'[1]#fixed_data'!$B$3)</f>
        <v>GBP</v>
      </c>
      <c r="E40" s="8">
        <f>IF('[1]#source_data'!A42="","",IF('[1]#source_data'!D42="","",'[1]#source_data'!D42))</f>
        <v>100000</v>
      </c>
      <c r="F40" s="9">
        <f>IF('[1]#source_data'!A42="","",IF('[1]#source_data'!E42="","",'[1]#source_data'!E42))</f>
        <v>44889</v>
      </c>
      <c r="G40" s="9">
        <f>IF('[1]#source_data'!A42="","",IF('[1]#source_data'!F42="","",'[1]#source_data'!F42))</f>
        <v>44917</v>
      </c>
      <c r="H40" s="9">
        <f>IF('[1]#source_data'!A42="","",IF('[1]#source_data'!G42="","",'[1]#source_data'!G42))</f>
        <v>45647</v>
      </c>
      <c r="I40" s="7">
        <f>IF('[1]#source_data'!A42="","",IF('[1]#source_data'!H42="","",'[1]#source_data'!H42))</f>
        <v>24</v>
      </c>
      <c r="J40" s="7" t="str">
        <f>IF('[1]#source_data'!A42="","",IF(AND(L40="",M40=""),'[1]#fixed_data'!$B$4&amp;SUBSTITUTE(K40," ","-"),IF(L40="","GB-COH-"&amp;M40,IF(LEFT(L40,2)="SC","GB-SC-"&amp;L40,IF(AND(LEFT(L40,1)="1",LEN(L40)=6),"GB-NIC-"&amp;L40,"GB-CHC-"&amp;L40)))))</f>
        <v>GB-CHC-1105937</v>
      </c>
      <c r="K40" s="7" t="str">
        <f>IF('[1]#source_data'!A42="","",IF('[1]#source_data'!I42="","",'[1]#source_data'!I42))</f>
        <v>North East Law Centre</v>
      </c>
      <c r="L40" s="7">
        <f>IF('[1]#source_data'!A42="","",IF(ISBLANK('[1]#source_data'!J42),"",'[1]#source_data'!J42))</f>
        <v>1105937</v>
      </c>
      <c r="M40" s="7" t="str">
        <f>IF('[1]#source_data'!A42="","",IF('[1]#source_data'!K42="","",TEXT('[1]#source_data'!K42,"00000000")))</f>
        <v/>
      </c>
      <c r="N40" s="7" t="str">
        <f>IF('[1]#source_data'!A42="","",IF('[1]#source_data'!L42="","",'[1]#source_data'!L42))</f>
        <v>NE1 8XS</v>
      </c>
      <c r="O40" s="7" t="str">
        <f>IF('[1]#source_data'!A42="","",'[1]#fixed_data'!$B$5)</f>
        <v>GB-CHC-1191713</v>
      </c>
      <c r="P40" s="7" t="str">
        <f>IF('[1]#source_data'!A42="","",'[1]#fixed_data'!$B$6)</f>
        <v>Sam and Bella Sebba Charitable Foundation</v>
      </c>
      <c r="Q40" s="7" t="str">
        <f>IF('[1]#source_data'!A42="","",IF('[1]#source_data'!M42="","",'[1]#source_data'!M42))</f>
        <v>Project grants</v>
      </c>
      <c r="R40" s="7" t="str">
        <f>IF('[1]#source_data'!A42="","",IF('[1]#source_data'!N42="","",'[1]#source_data'!N42))</f>
        <v>Migrants, Refugees and Asylum Seekers</v>
      </c>
      <c r="S40" s="7" t="str">
        <f>IF('[1]#source_data'!A42="","",IF('[1]#source_data'!O42="","",'[1]#source_data'!O42))</f>
        <v>North East England</v>
      </c>
      <c r="T40" s="10">
        <f>IF('[1]#source_data'!A42="","",'[1]#fixed_data'!$B$7)</f>
        <v>44973</v>
      </c>
      <c r="U40" s="7" t="str">
        <f>IF('[1]#source_data'!A42="","",'[1]#fixed_data'!$B$8)</f>
        <v>https://sebbafoundation.org/</v>
      </c>
    </row>
    <row r="41" spans="1:21" s="11" customFormat="1" x14ac:dyDescent="0.3">
      <c r="A41" s="7" t="str">
        <f>IF('[1]#source_data'!A43="","",CONCATENATE('[1]#fixed_data'!$B$2&amp;'[1]#source_data'!A43))</f>
        <v>360G-SebbaFdn-1763</v>
      </c>
      <c r="B41" s="7" t="str">
        <f>IF('[1]#source_data'!A43="","",IF('[1]#source_data'!B43="","",'[1]#source_data'!B43))</f>
        <v>Grant to Humans for Rights Network</v>
      </c>
      <c r="C41" s="7" t="str">
        <f>IF('[1]#source_data'!A43="","",IF('[1]#source_data'!C43="","",'[1]#source_data'!C43))</f>
        <v>Towards core funding</v>
      </c>
      <c r="D41" s="7" t="str">
        <f>IF('[1]#source_data'!A43="","",'[1]#fixed_data'!$B$3)</f>
        <v>GBP</v>
      </c>
      <c r="E41" s="8">
        <f>IF('[1]#source_data'!A43="","",IF('[1]#source_data'!D43="","",'[1]#source_data'!D43))</f>
        <v>74000</v>
      </c>
      <c r="F41" s="9">
        <f>IF('[1]#source_data'!A43="","",IF('[1]#source_data'!E43="","",'[1]#source_data'!E43))</f>
        <v>44889</v>
      </c>
      <c r="G41" s="9">
        <f>IF('[1]#source_data'!A43="","",IF('[1]#source_data'!F43="","",'[1]#source_data'!F43))</f>
        <v>44903</v>
      </c>
      <c r="H41" s="9">
        <f>IF('[1]#source_data'!A43="","",IF('[1]#source_data'!G43="","",'[1]#source_data'!G43))</f>
        <v>45633</v>
      </c>
      <c r="I41" s="7">
        <f>IF('[1]#source_data'!A43="","",IF('[1]#source_data'!H43="","",'[1]#source_data'!H43))</f>
        <v>24</v>
      </c>
      <c r="J41" s="7" t="str">
        <f>IF('[1]#source_data'!A43="","",IF(AND(L41="",M41=""),'[1]#fixed_data'!$B$4&amp;SUBSTITUTE(K41," ","-"),IF(L41="","GB-COH-"&amp;M41,IF(LEFT(L41,2)="SC","GB-SC-"&amp;L41,IF(AND(LEFT(L41,1)="1",LEN(L41)=6),"GB-NIC-"&amp;L41,"GB-CHC-"&amp;L41)))))</f>
        <v>GB-COH-12514054</v>
      </c>
      <c r="K41" s="7" t="str">
        <f>IF('[1]#source_data'!A43="","",IF('[1]#source_data'!I43="","",'[1]#source_data'!I43))</f>
        <v>Humans for Rights Network</v>
      </c>
      <c r="L41" s="7" t="str">
        <f>IF('[1]#source_data'!A43="","",IF(ISBLANK('[1]#source_data'!J43),"",'[1]#source_data'!J43))</f>
        <v/>
      </c>
      <c r="M41" s="7" t="str">
        <f>IF('[1]#source_data'!A43="","",IF('[1]#source_data'!K43="","",TEXT('[1]#source_data'!K43,"00000000")))</f>
        <v>12514054</v>
      </c>
      <c r="N41" s="7" t="str">
        <f>IF('[1]#source_data'!A43="","",IF('[1]#source_data'!L43="","",'[1]#source_data'!L43))</f>
        <v>E2 9PL</v>
      </c>
      <c r="O41" s="7" t="str">
        <f>IF('[1]#source_data'!A43="","",'[1]#fixed_data'!$B$5)</f>
        <v>GB-CHC-1191713</v>
      </c>
      <c r="P41" s="7" t="str">
        <f>IF('[1]#source_data'!A43="","",'[1]#fixed_data'!$B$6)</f>
        <v>Sam and Bella Sebba Charitable Foundation</v>
      </c>
      <c r="Q41" s="7" t="str">
        <f>IF('[1]#source_data'!A43="","",IF('[1]#source_data'!M43="","",'[1]#source_data'!M43))</f>
        <v>Core grants</v>
      </c>
      <c r="R41" s="7" t="str">
        <f>IF('[1]#source_data'!A43="","",IF('[1]#source_data'!N43="","",'[1]#source_data'!N43))</f>
        <v>Migrants, Refugees and Asylum Seekers</v>
      </c>
      <c r="S41" s="7" t="str">
        <f>IF('[1]#source_data'!A43="","",IF('[1]#source_data'!O43="","",'[1]#source_data'!O43))</f>
        <v>South East London</v>
      </c>
      <c r="T41" s="10">
        <f>IF('[1]#source_data'!A43="","",'[1]#fixed_data'!$B$7)</f>
        <v>44973</v>
      </c>
      <c r="U41" s="7" t="str">
        <f>IF('[1]#source_data'!A43="","",'[1]#fixed_data'!$B$8)</f>
        <v>https://sebbafoundation.org/</v>
      </c>
    </row>
    <row r="42" spans="1:21" s="11" customFormat="1" x14ac:dyDescent="0.3">
      <c r="A42" s="7" t="str">
        <f>IF('[1]#source_data'!A44="","",CONCATENATE('[1]#fixed_data'!$B$2&amp;'[1]#source_data'!A44))</f>
        <v>360G-SebbaFdn-1762</v>
      </c>
      <c r="B42" s="7" t="str">
        <f>IF('[1]#source_data'!A44="","",IF('[1]#source_data'!B44="","",'[1]#source_data'!B44))</f>
        <v>Grant to Detention Action</v>
      </c>
      <c r="C42" s="7" t="str">
        <f>IF('[1]#source_data'!A44="","",IF('[1]#source_data'!C44="","",'[1]#source_data'!C44))</f>
        <v>Towards Rwanda strategic litigation project</v>
      </c>
      <c r="D42" s="7" t="str">
        <f>IF('[1]#source_data'!A44="","",'[1]#fixed_data'!$B$3)</f>
        <v>GBP</v>
      </c>
      <c r="E42" s="8">
        <f>IF('[1]#source_data'!A44="","",IF('[1]#source_data'!D44="","",'[1]#source_data'!D44))</f>
        <v>50000</v>
      </c>
      <c r="F42" s="9">
        <f>IF('[1]#source_data'!A44="","",IF('[1]#source_data'!E44="","",'[1]#source_data'!E44))</f>
        <v>44889</v>
      </c>
      <c r="G42" s="9">
        <f>IF('[1]#source_data'!A44="","",IF('[1]#source_data'!F44="","",'[1]#source_data'!F44))</f>
        <v>44910</v>
      </c>
      <c r="H42" s="9">
        <f>IF('[1]#source_data'!A44="","",IF('[1]#source_data'!G44="","",'[1]#source_data'!G44))</f>
        <v>45274</v>
      </c>
      <c r="I42" s="7">
        <f>IF('[1]#source_data'!A44="","",IF('[1]#source_data'!H44="","",'[1]#source_data'!H44))</f>
        <v>12</v>
      </c>
      <c r="J42" s="7" t="str">
        <f>IF('[1]#source_data'!A44="","",IF(AND(L42="",M42=""),'[1]#fixed_data'!$B$4&amp;SUBSTITUTE(K42," ","-"),IF(L42="","GB-COH-"&amp;M42,IF(LEFT(L42,2)="SC","GB-SC-"&amp;L42,IF(AND(LEFT(L42,1)="1",LEN(L42)=6),"GB-NIC-"&amp;L42,"GB-CHC-"&amp;L42)))))</f>
        <v>GB-CHC-1065066</v>
      </c>
      <c r="K42" s="7" t="str">
        <f>IF('[1]#source_data'!A44="","",IF('[1]#source_data'!I44="","",'[1]#source_data'!I44))</f>
        <v>Detention Action</v>
      </c>
      <c r="L42" s="7">
        <f>IF('[1]#source_data'!A44="","",IF(ISBLANK('[1]#source_data'!J44),"",'[1]#source_data'!J44))</f>
        <v>1065066</v>
      </c>
      <c r="M42" s="7" t="str">
        <f>IF('[1]#source_data'!A44="","",IF('[1]#source_data'!K44="","",TEXT('[1]#source_data'!K44,"00000000")))</f>
        <v/>
      </c>
      <c r="N42" s="7" t="str">
        <f>IF('[1]#source_data'!A44="","",IF('[1]#source_data'!L44="","",'[1]#source_data'!L44))</f>
        <v>E2 9DA</v>
      </c>
      <c r="O42" s="7" t="str">
        <f>IF('[1]#source_data'!A44="","",'[1]#fixed_data'!$B$5)</f>
        <v>GB-CHC-1191713</v>
      </c>
      <c r="P42" s="7" t="str">
        <f>IF('[1]#source_data'!A44="","",'[1]#fixed_data'!$B$6)</f>
        <v>Sam and Bella Sebba Charitable Foundation</v>
      </c>
      <c r="Q42" s="7" t="str">
        <f>IF('[1]#source_data'!A44="","",IF('[1]#source_data'!M44="","",'[1]#source_data'!M44))</f>
        <v>Project grants</v>
      </c>
      <c r="R42" s="7" t="str">
        <f>IF('[1]#source_data'!A44="","",IF('[1]#source_data'!N44="","",'[1]#source_data'!N44))</f>
        <v>Migrants, Refugees and Asylum Seekers</v>
      </c>
      <c r="S42" s="7" t="str">
        <f>IF('[1]#source_data'!A44="","",IF('[1]#source_data'!O44="","",'[1]#source_data'!O44))</f>
        <v>UK/London</v>
      </c>
      <c r="T42" s="10">
        <f>IF('[1]#source_data'!A44="","",'[1]#fixed_data'!$B$7)</f>
        <v>44973</v>
      </c>
      <c r="U42" s="7" t="str">
        <f>IF('[1]#source_data'!A44="","",'[1]#fixed_data'!$B$8)</f>
        <v>https://sebbafoundation.org/</v>
      </c>
    </row>
    <row r="43" spans="1:21" s="11" customFormat="1" x14ac:dyDescent="0.3">
      <c r="A43" s="7" t="str">
        <f>IF('[1]#source_data'!A45="","",CONCATENATE('[1]#fixed_data'!$B$2&amp;'[1]#source_data'!A45))</f>
        <v>360G-SebbaFdn-1744</v>
      </c>
      <c r="B43" s="7" t="str">
        <f>IF('[1]#source_data'!A45="","",IF('[1]#source_data'!B45="","",'[1]#source_data'!B45))</f>
        <v>Grant to Justice Is Now</v>
      </c>
      <c r="C43" s="7" t="str">
        <f>IF('[1]#source_data'!A45="","",IF('[1]#source_data'!C45="","",'[1]#source_data'!C45))</f>
        <v>Towards core funding</v>
      </c>
      <c r="D43" s="7" t="str">
        <f>IF('[1]#source_data'!A45="","",'[1]#fixed_data'!$B$3)</f>
        <v>GBP</v>
      </c>
      <c r="E43" s="8">
        <f>IF('[1]#source_data'!A45="","",IF('[1]#source_data'!D45="","",'[1]#source_data'!D45))</f>
        <v>68000</v>
      </c>
      <c r="F43" s="9">
        <f>IF('[1]#source_data'!A45="","",IF('[1]#source_data'!E45="","",'[1]#source_data'!E45))</f>
        <v>44889</v>
      </c>
      <c r="G43" s="9">
        <f>IF('[1]#source_data'!A45="","",IF('[1]#source_data'!F45="","",'[1]#source_data'!F45))</f>
        <v>44949</v>
      </c>
      <c r="H43" s="9">
        <f>IF('[1]#source_data'!A45="","",IF('[1]#source_data'!G45="","",'[1]#source_data'!G45))</f>
        <v>45679</v>
      </c>
      <c r="I43" s="7">
        <f>IF('[1]#source_data'!A45="","",IF('[1]#source_data'!H45="","",'[1]#source_data'!H45))</f>
        <v>24</v>
      </c>
      <c r="J43" s="7" t="str">
        <f>IF('[1]#source_data'!A45="","",IF(AND(L43="",M43=""),'[1]#fixed_data'!$B$4&amp;SUBSTITUTE(K43," ","-"),IF(L43="","GB-COH-"&amp;M43,IF(LEFT(L43,2)="SC","GB-SC-"&amp;L43,IF(AND(LEFT(L43,1)="1",LEN(L43)=6),"GB-NIC-"&amp;L43,"GB-CHC-"&amp;L43)))))</f>
        <v>GB-CHC-1194627</v>
      </c>
      <c r="K43" s="7" t="str">
        <f>IF('[1]#source_data'!A45="","",IF('[1]#source_data'!I45="","",'[1]#source_data'!I45))</f>
        <v>Justice Is Now</v>
      </c>
      <c r="L43" s="7">
        <f>IF('[1]#source_data'!A45="","",IF(ISBLANK('[1]#source_data'!J45),"",'[1]#source_data'!J45))</f>
        <v>1194627</v>
      </c>
      <c r="M43" s="7" t="str">
        <f>IF('[1]#source_data'!A45="","",IF('[1]#source_data'!K45="","",TEXT('[1]#source_data'!K45,"00000000")))</f>
        <v/>
      </c>
      <c r="N43" s="7" t="str">
        <f>IF('[1]#source_data'!A45="","",IF('[1]#source_data'!L45="","",'[1]#source_data'!L45))</f>
        <v>CH65 0AB</v>
      </c>
      <c r="O43" s="7" t="str">
        <f>IF('[1]#source_data'!A45="","",'[1]#fixed_data'!$B$5)</f>
        <v>GB-CHC-1191713</v>
      </c>
      <c r="P43" s="7" t="str">
        <f>IF('[1]#source_data'!A45="","",'[1]#fixed_data'!$B$6)</f>
        <v>Sam and Bella Sebba Charitable Foundation</v>
      </c>
      <c r="Q43" s="7" t="str">
        <f>IF('[1]#source_data'!A45="","",IF('[1]#source_data'!M45="","",'[1]#source_data'!M45))</f>
        <v>Core grants</v>
      </c>
      <c r="R43" s="7" t="str">
        <f>IF('[1]#source_data'!A45="","",IF('[1]#source_data'!N45="","",'[1]#source_data'!N45))</f>
        <v>Violence Against Women and Girls</v>
      </c>
      <c r="S43" s="7" t="str">
        <f>IF('[1]#source_data'!A45="","",IF('[1]#source_data'!O45="","",'[1]#source_data'!O45))</f>
        <v>North West England</v>
      </c>
      <c r="T43" s="10">
        <f>IF('[1]#source_data'!A45="","",'[1]#fixed_data'!$B$7)</f>
        <v>44973</v>
      </c>
      <c r="U43" s="7" t="str">
        <f>IF('[1]#source_data'!A45="","",'[1]#fixed_data'!$B$8)</f>
        <v>https://sebbafoundation.org/</v>
      </c>
    </row>
    <row r="44" spans="1:21" s="11" customFormat="1" x14ac:dyDescent="0.3">
      <c r="A44" s="7" t="str">
        <f>IF('[1]#source_data'!A46="","",CONCATENATE('[1]#fixed_data'!$B$2&amp;'[1]#source_data'!A46))</f>
        <v>360G-SebbaFdn-1808</v>
      </c>
      <c r="B44" s="7" t="str">
        <f>IF('[1]#source_data'!A46="","",IF('[1]#source_data'!B46="","",'[1]#source_data'!B46))</f>
        <v>Grant to University of Derby</v>
      </c>
      <c r="C44" s="7" t="str">
        <f>IF('[1]#source_data'!A46="","",IF('[1]#source_data'!C46="","",'[1]#source_data'!C46))</f>
        <v>Towards immigration family reunion clinic</v>
      </c>
      <c r="D44" s="7" t="str">
        <f>IF('[1]#source_data'!A46="","",'[1]#fixed_data'!$B$3)</f>
        <v>GBP</v>
      </c>
      <c r="E44" s="8">
        <f>IF('[1]#source_data'!A46="","",IF('[1]#source_data'!D46="","",'[1]#source_data'!D46))</f>
        <v>74000</v>
      </c>
      <c r="F44" s="9">
        <f>IF('[1]#source_data'!A46="","",IF('[1]#source_data'!E46="","",'[1]#source_data'!E46))</f>
        <v>44987</v>
      </c>
      <c r="G44" s="9">
        <f>IF('[1]#source_data'!A46="","",IF('[1]#source_data'!F46="","",'[1]#source_data'!F46))</f>
        <v>45030</v>
      </c>
      <c r="H44" s="9">
        <f>IF('[1]#source_data'!A46="","",IF('[1]#source_data'!G46="","",'[1]#source_data'!G46))</f>
        <v>45760</v>
      </c>
      <c r="I44" s="7">
        <f>IF('[1]#source_data'!A46="","",IF('[1]#source_data'!H46="","",'[1]#source_data'!H46))</f>
        <v>24</v>
      </c>
      <c r="J44" s="7" t="str">
        <f>IF('[1]#source_data'!A46="","",IF(AND(L44="",M44=""),'[1]#fixed_data'!$B$4&amp;SUBSTITUTE(K44," ","-"),IF(L44="","GB-COH-"&amp;M44,IF(LEFT(L44,2)="SC","GB-SC-"&amp;L44,IF(AND(LEFT(L44,1)="1",LEN(L44)=6),"GB-NIC-"&amp;L44,"GB-CHC-"&amp;L44)))))</f>
        <v>GB-CHC-1129005</v>
      </c>
      <c r="K44" s="7" t="str">
        <f>IF('[1]#source_data'!A46="","",IF('[1]#source_data'!I46="","",'[1]#source_data'!I46))</f>
        <v>University of Derby</v>
      </c>
      <c r="L44" s="7">
        <f>IF('[1]#source_data'!A46="","",IF(ISBLANK('[1]#source_data'!J46),"",'[1]#source_data'!J46))</f>
        <v>1129005</v>
      </c>
      <c r="M44" s="7" t="str">
        <f>IF('[1]#source_data'!A46="","",IF('[1]#source_data'!K46="","",TEXT('[1]#source_data'!K46,"00000000")))</f>
        <v/>
      </c>
      <c r="N44" s="7" t="str">
        <f>IF('[1]#source_data'!A46="","",IF('[1]#source_data'!L46="","",'[1]#source_data'!L46))</f>
        <v>DE22 1GB</v>
      </c>
      <c r="O44" s="7" t="str">
        <f>IF('[1]#source_data'!A46="","",'[1]#fixed_data'!$B$5)</f>
        <v>GB-CHC-1191713</v>
      </c>
      <c r="P44" s="7" t="str">
        <f>IF('[1]#source_data'!A46="","",'[1]#fixed_data'!$B$6)</f>
        <v>Sam and Bella Sebba Charitable Foundation</v>
      </c>
      <c r="Q44" s="7" t="str">
        <f>IF('[1]#source_data'!A46="","",IF('[1]#source_data'!M46="","",'[1]#source_data'!M46))</f>
        <v>Project grants</v>
      </c>
      <c r="R44" s="7" t="str">
        <f>IF('[1]#source_data'!A46="","",IF('[1]#source_data'!N46="","",'[1]#source_data'!N46))</f>
        <v>Migrants, Refugees and Asylum Seekers</v>
      </c>
      <c r="S44" s="7" t="str">
        <f>IF('[1]#source_data'!A46="","",IF('[1]#source_data'!O46="","",'[1]#source_data'!O46))</f>
        <v>North England</v>
      </c>
      <c r="T44" s="10">
        <f>IF('[1]#source_data'!A46="","",'[1]#fixed_data'!$B$7)</f>
        <v>44973</v>
      </c>
      <c r="U44" s="7" t="str">
        <f>IF('[1]#source_data'!A46="","",'[1]#fixed_data'!$B$8)</f>
        <v>https://sebbafoundation.org/</v>
      </c>
    </row>
    <row r="45" spans="1:21" s="11" customFormat="1" x14ac:dyDescent="0.3">
      <c r="A45" s="7" t="str">
        <f>IF('[1]#source_data'!A47="","",CONCATENATE('[1]#fixed_data'!$B$2&amp;'[1]#source_data'!A47))</f>
        <v>360G-SebbaFdn-1807</v>
      </c>
      <c r="B45" s="7" t="str">
        <f>IF('[1]#source_data'!A47="","",IF('[1]#source_data'!B47="","",'[1]#source_data'!B47))</f>
        <v>Grant to Sheffield Hallam</v>
      </c>
      <c r="C45" s="7" t="str">
        <f>IF('[1]#source_data'!A47="","",IF('[1]#source_data'!C47="","",'[1]#source_data'!C47))</f>
        <v>Towards joint refugee project</v>
      </c>
      <c r="D45" s="7" t="str">
        <f>IF('[1]#source_data'!A47="","",'[1]#fixed_data'!$B$3)</f>
        <v>GBP</v>
      </c>
      <c r="E45" s="8">
        <f>IF('[1]#source_data'!A47="","",IF('[1]#source_data'!D47="","",'[1]#source_data'!D47))</f>
        <v>33500</v>
      </c>
      <c r="F45" s="9">
        <f>IF('[1]#source_data'!A47="","",IF('[1]#source_data'!E47="","",'[1]#source_data'!E47))</f>
        <v>44987</v>
      </c>
      <c r="G45" s="9">
        <f>IF('[1]#source_data'!A47="","",IF('[1]#source_data'!F47="","",'[1]#source_data'!F47))</f>
        <v>45001</v>
      </c>
      <c r="H45" s="9">
        <f>IF('[1]#source_data'!A47="","",IF('[1]#source_data'!G47="","",'[1]#source_data'!G47))</f>
        <v>45366</v>
      </c>
      <c r="I45" s="7">
        <f>IF('[1]#source_data'!A47="","",IF('[1]#source_data'!H47="","",'[1]#source_data'!H47))</f>
        <v>12</v>
      </c>
      <c r="J45" s="7" t="str">
        <f>IF('[1]#source_data'!A47="","",IF(AND(L45="",M45=""),'[1]#fixed_data'!$B$4&amp;SUBSTITUTE(K45," ","-"),IF(L45="","GB-COH-"&amp;M45,IF(LEFT(L45,2)="SC","GB-SC-"&amp;L45,IF(AND(LEFT(L45,1)="1",LEN(L45)=6),"GB-NIC-"&amp;L45,"GB-CHC-"&amp;L45)))))</f>
        <v>360G-SebbaFdn-Org-Sheffield-Hallam</v>
      </c>
      <c r="K45" s="7" t="str">
        <f>IF('[1]#source_data'!A47="","",IF('[1]#source_data'!I47="","",'[1]#source_data'!I47))</f>
        <v>Sheffield Hallam</v>
      </c>
      <c r="L45" s="7" t="str">
        <f>IF('[1]#source_data'!A47="","",IF(ISBLANK('[1]#source_data'!J47),"",'[1]#source_data'!J47))</f>
        <v/>
      </c>
      <c r="M45" s="7" t="str">
        <f>IF('[1]#source_data'!A47="","",IF('[1]#source_data'!K47="","",TEXT('[1]#source_data'!K47,"00000000")))</f>
        <v/>
      </c>
      <c r="N45" s="7" t="str">
        <f>IF('[1]#source_data'!A47="","",IF('[1]#source_data'!L47="","",'[1]#source_data'!L47))</f>
        <v>S10 2BQ</v>
      </c>
      <c r="O45" s="7" t="str">
        <f>IF('[1]#source_data'!A47="","",'[1]#fixed_data'!$B$5)</f>
        <v>GB-CHC-1191713</v>
      </c>
      <c r="P45" s="7" t="str">
        <f>IF('[1]#source_data'!A47="","",'[1]#fixed_data'!$B$6)</f>
        <v>Sam and Bella Sebba Charitable Foundation</v>
      </c>
      <c r="Q45" s="7" t="str">
        <f>IF('[1]#source_data'!A47="","",IF('[1]#source_data'!M47="","",'[1]#source_data'!M47))</f>
        <v>Project grants</v>
      </c>
      <c r="R45" s="7" t="str">
        <f>IF('[1]#source_data'!A47="","",IF('[1]#source_data'!N47="","",'[1]#source_data'!N47))</f>
        <v>Migrants, Refugees and Asylum Seekers</v>
      </c>
      <c r="S45" s="7" t="str">
        <f>IF('[1]#source_data'!A47="","",IF('[1]#source_data'!O47="","",'[1]#source_data'!O47))</f>
        <v>North England</v>
      </c>
      <c r="T45" s="10">
        <f>IF('[1]#source_data'!A47="","",'[1]#fixed_data'!$B$7)</f>
        <v>44973</v>
      </c>
      <c r="U45" s="7" t="str">
        <f>IF('[1]#source_data'!A47="","",'[1]#fixed_data'!$B$8)</f>
        <v>https://sebbafoundation.org/</v>
      </c>
    </row>
    <row r="46" spans="1:21" s="11" customFormat="1" x14ac:dyDescent="0.3">
      <c r="A46" s="7" t="str">
        <f>IF('[1]#source_data'!A48="","",CONCATENATE('[1]#fixed_data'!$B$2&amp;'[1]#source_data'!A48))</f>
        <v>360G-SebbaFdn-1805</v>
      </c>
      <c r="B46" s="7" t="str">
        <f>IF('[1]#source_data'!A48="","",IF('[1]#source_data'!B48="","",'[1]#source_data'!B48))</f>
        <v>Grant to Asylos</v>
      </c>
      <c r="C46" s="7" t="str">
        <f>IF('[1]#source_data'!A48="","",IF('[1]#source_data'!C48="","",'[1]#source_data'!C48))</f>
        <v>Towards core funding</v>
      </c>
      <c r="D46" s="7" t="str">
        <f>IF('[1]#source_data'!A48="","",'[1]#fixed_data'!$B$3)</f>
        <v>GBP</v>
      </c>
      <c r="E46" s="8">
        <f>IF('[1]#source_data'!A48="","",IF('[1]#source_data'!D48="","",'[1]#source_data'!D48))</f>
        <v>90000</v>
      </c>
      <c r="F46" s="9">
        <f>IF('[1]#source_data'!A48="","",IF('[1]#source_data'!E48="","",'[1]#source_data'!E48))</f>
        <v>44987</v>
      </c>
      <c r="G46" s="9">
        <f>IF('[1]#source_data'!A48="","",IF('[1]#source_data'!F48="","",'[1]#source_data'!F48))</f>
        <v>45001</v>
      </c>
      <c r="H46" s="9">
        <f>IF('[1]#source_data'!A48="","",IF('[1]#source_data'!G48="","",'[1]#source_data'!G48))</f>
        <v>45731</v>
      </c>
      <c r="I46" s="7">
        <f>IF('[1]#source_data'!A48="","",IF('[1]#source_data'!H48="","",'[1]#source_data'!H48))</f>
        <v>24</v>
      </c>
      <c r="J46" s="7" t="str">
        <f>IF('[1]#source_data'!A48="","",IF(AND(L46="",M46=""),'[1]#fixed_data'!$B$4&amp;SUBSTITUTE(K46," ","-"),IF(L46="","GB-COH-"&amp;M46,IF(LEFT(L46,2)="SC","GB-SC-"&amp;L46,IF(AND(LEFT(L46,1)="1",LEN(L46)=6),"GB-NIC-"&amp;L46,"GB-CHC-"&amp;L46)))))</f>
        <v>GB-CHC-1158386</v>
      </c>
      <c r="K46" s="7" t="str">
        <f>IF('[1]#source_data'!A48="","",IF('[1]#source_data'!I48="","",'[1]#source_data'!I48))</f>
        <v>Asylos</v>
      </c>
      <c r="L46" s="7">
        <f>IF('[1]#source_data'!A48="","",IF(ISBLANK('[1]#source_data'!J48),"",'[1]#source_data'!J48))</f>
        <v>1158386</v>
      </c>
      <c r="M46" s="7" t="str">
        <f>IF('[1]#source_data'!A48="","",IF('[1]#source_data'!K48="","",TEXT('[1]#source_data'!K48,"00000000")))</f>
        <v/>
      </c>
      <c r="N46" s="7" t="str">
        <f>IF('[1]#source_data'!A48="","",IF('[1]#source_data'!L48="","",'[1]#source_data'!L48))</f>
        <v>N15 4QL</v>
      </c>
      <c r="O46" s="7" t="str">
        <f>IF('[1]#source_data'!A48="","",'[1]#fixed_data'!$B$5)</f>
        <v>GB-CHC-1191713</v>
      </c>
      <c r="P46" s="7" t="str">
        <f>IF('[1]#source_data'!A48="","",'[1]#fixed_data'!$B$6)</f>
        <v>Sam and Bella Sebba Charitable Foundation</v>
      </c>
      <c r="Q46" s="7" t="str">
        <f>IF('[1]#source_data'!A48="","",IF('[1]#source_data'!M48="","",'[1]#source_data'!M48))</f>
        <v>Core grants</v>
      </c>
      <c r="R46" s="7" t="str">
        <f>IF('[1]#source_data'!A48="","",IF('[1]#source_data'!N48="","",'[1]#source_data'!N48))</f>
        <v>Migrants, Refugees and Asylum Seekers</v>
      </c>
      <c r="S46" s="7" t="str">
        <f>IF('[1]#source_data'!A48="","",IF('[1]#source_data'!O48="","",'[1]#source_data'!O48))</f>
        <v>UK-wide</v>
      </c>
      <c r="T46" s="10">
        <f>IF('[1]#source_data'!A48="","",'[1]#fixed_data'!$B$7)</f>
        <v>44973</v>
      </c>
      <c r="U46" s="7" t="str">
        <f>IF('[1]#source_data'!A48="","",'[1]#fixed_data'!$B$8)</f>
        <v>https://sebbafoundation.org/</v>
      </c>
    </row>
    <row r="47" spans="1:21" s="11" customFormat="1" x14ac:dyDescent="0.3">
      <c r="A47" s="7" t="str">
        <f>IF('[1]#source_data'!A49="","",CONCATENATE('[1]#fixed_data'!$B$2&amp;'[1]#source_data'!A49))</f>
        <v>360G-SebbaFdn-1804</v>
      </c>
      <c r="B47" s="7" t="str">
        <f>IF('[1]#source_data'!A49="","",IF('[1]#source_data'!B49="","",'[1]#source_data'!B49))</f>
        <v>Grant to Medical Justice</v>
      </c>
      <c r="C47" s="7" t="str">
        <f>IF('[1]#source_data'!A49="","",IF('[1]#source_data'!C49="","",'[1]#source_data'!C49))</f>
        <v>Towards core funding</v>
      </c>
      <c r="D47" s="7" t="str">
        <f>IF('[1]#source_data'!A49="","",'[1]#fixed_data'!$B$3)</f>
        <v>GBP</v>
      </c>
      <c r="E47" s="8">
        <f>IF('[1]#source_data'!A49="","",IF('[1]#source_data'!D49="","",'[1]#source_data'!D49))</f>
        <v>120000</v>
      </c>
      <c r="F47" s="9">
        <f>IF('[1]#source_data'!A49="","",IF('[1]#source_data'!E49="","",'[1]#source_data'!E49))</f>
        <v>44987</v>
      </c>
      <c r="G47" s="9">
        <f>IF('[1]#source_data'!A49="","",IF('[1]#source_data'!F49="","",'[1]#source_data'!F49))</f>
        <v>45008</v>
      </c>
      <c r="H47" s="9">
        <f>IF('[1]#source_data'!A49="","",IF('[1]#source_data'!G49="","",'[1]#source_data'!G49))</f>
        <v>46103</v>
      </c>
      <c r="I47" s="7">
        <f>IF('[1]#source_data'!A49="","",IF('[1]#source_data'!H49="","",'[1]#source_data'!H49))</f>
        <v>36</v>
      </c>
      <c r="J47" s="7" t="str">
        <f>IF('[1]#source_data'!A49="","",IF(AND(L47="",M47=""),'[1]#fixed_data'!$B$4&amp;SUBSTITUTE(K47," ","-"),IF(L47="","GB-COH-"&amp;M47,IF(LEFT(L47,2)="SC","GB-SC-"&amp;L47,IF(AND(LEFT(L47,1)="1",LEN(L47)=6),"GB-NIC-"&amp;L47,"GB-CHC-"&amp;L47)))))</f>
        <v>GB-CHC-1132072</v>
      </c>
      <c r="K47" s="7" t="str">
        <f>IF('[1]#source_data'!A49="","",IF('[1]#source_data'!I49="","",'[1]#source_data'!I49))</f>
        <v>Medical Justice</v>
      </c>
      <c r="L47" s="7">
        <f>IF('[1]#source_data'!A49="","",IF(ISBLANK('[1]#source_data'!J49),"",'[1]#source_data'!J49))</f>
        <v>1132072</v>
      </c>
      <c r="M47" s="7" t="str">
        <f>IF('[1]#source_data'!A49="","",IF('[1]#source_data'!K49="","",TEXT('[1]#source_data'!K49,"00000000")))</f>
        <v/>
      </c>
      <c r="N47" s="7" t="str">
        <f>IF('[1]#source_data'!A49="","",IF('[1]#source_data'!L49="","",'[1]#source_data'!L49))</f>
        <v>N7 7DT</v>
      </c>
      <c r="O47" s="7" t="str">
        <f>IF('[1]#source_data'!A49="","",'[1]#fixed_data'!$B$5)</f>
        <v>GB-CHC-1191713</v>
      </c>
      <c r="P47" s="7" t="str">
        <f>IF('[1]#source_data'!A49="","",'[1]#fixed_data'!$B$6)</f>
        <v>Sam and Bella Sebba Charitable Foundation</v>
      </c>
      <c r="Q47" s="7" t="str">
        <f>IF('[1]#source_data'!A49="","",IF('[1]#source_data'!M49="","",'[1]#source_data'!M49))</f>
        <v>Core grants</v>
      </c>
      <c r="R47" s="7" t="str">
        <f>IF('[1]#source_data'!A49="","",IF('[1]#source_data'!N49="","",'[1]#source_data'!N49))</f>
        <v>Migrants, Refugees and Asylum Seekers</v>
      </c>
      <c r="S47" s="7" t="str">
        <f>IF('[1]#source_data'!A49="","",IF('[1]#source_data'!O49="","",'[1]#source_data'!O49))</f>
        <v>UK/London</v>
      </c>
      <c r="T47" s="10">
        <f>IF('[1]#source_data'!A49="","",'[1]#fixed_data'!$B$7)</f>
        <v>44973</v>
      </c>
      <c r="U47" s="7" t="str">
        <f>IF('[1]#source_data'!A49="","",'[1]#fixed_data'!$B$8)</f>
        <v>https://sebbafoundation.org/</v>
      </c>
    </row>
    <row r="48" spans="1:21" s="11" customFormat="1" x14ac:dyDescent="0.3">
      <c r="A48" s="7" t="str">
        <f>IF('[1]#source_data'!A50="","",CONCATENATE('[1]#fixed_data'!$B$2&amp;'[1]#source_data'!A50))</f>
        <v>360G-SebbaFdn-1803</v>
      </c>
      <c r="B48" s="7" t="str">
        <f>IF('[1]#source_data'!A50="","",IF('[1]#source_data'!B50="","",'[1]#source_data'!B50))</f>
        <v xml:space="preserve">Grant to Welsh Women's Aid </v>
      </c>
      <c r="C48" s="7" t="str">
        <f>IF('[1]#source_data'!A50="","",IF('[1]#source_data'!C50="","",'[1]#source_data'!C50))</f>
        <v xml:space="preserve">Towards pilot project </v>
      </c>
      <c r="D48" s="7" t="str">
        <f>IF('[1]#source_data'!A50="","",'[1]#fixed_data'!$B$3)</f>
        <v>GBP</v>
      </c>
      <c r="E48" s="8">
        <f>IF('[1]#source_data'!A50="","",IF('[1]#source_data'!D50="","",'[1]#source_data'!D50))</f>
        <v>80000</v>
      </c>
      <c r="F48" s="9">
        <f>IF('[1]#source_data'!A50="","",IF('[1]#source_data'!E50="","",'[1]#source_data'!E50))</f>
        <v>44987</v>
      </c>
      <c r="G48" s="9">
        <f>IF('[1]#source_data'!A50="","",IF('[1]#source_data'!F50="","",'[1]#source_data'!F50))</f>
        <v>45001</v>
      </c>
      <c r="H48" s="9">
        <f>IF('[1]#source_data'!A50="","",IF('[1]#source_data'!G50="","",'[1]#source_data'!G50))</f>
        <v>45731</v>
      </c>
      <c r="I48" s="7">
        <f>IF('[1]#source_data'!A50="","",IF('[1]#source_data'!H50="","",'[1]#source_data'!H50))</f>
        <v>24</v>
      </c>
      <c r="J48" s="7" t="str">
        <f>IF('[1]#source_data'!A50="","",IF(AND(L48="",M48=""),'[1]#fixed_data'!$B$4&amp;SUBSTITUTE(K48," ","-"),IF(L48="","GB-COH-"&amp;M48,IF(LEFT(L48,2)="SC","GB-SC-"&amp;L48,IF(AND(LEFT(L48,1)="1",LEN(L48)=6),"GB-NIC-"&amp;L48,"GB-CHC-"&amp;L48)))))</f>
        <v>GB-CHC-1140962</v>
      </c>
      <c r="K48" s="7" t="str">
        <f>IF('[1]#source_data'!A50="","",IF('[1]#source_data'!I50="","",'[1]#source_data'!I50))</f>
        <v xml:space="preserve">Welsh Women's Aid </v>
      </c>
      <c r="L48" s="7">
        <f>IF('[1]#source_data'!A50="","",IF(ISBLANK('[1]#source_data'!J50),"",'[1]#source_data'!J50))</f>
        <v>1140962</v>
      </c>
      <c r="M48" s="7" t="str">
        <f>IF('[1]#source_data'!A50="","",IF('[1]#source_data'!K50="","",TEXT('[1]#source_data'!K50,"00000000")))</f>
        <v/>
      </c>
      <c r="N48" s="7" t="str">
        <f>IF('[1]#source_data'!A50="","",IF('[1]#source_data'!L50="","",'[1]#source_data'!L50))</f>
        <v>CF23 8XE</v>
      </c>
      <c r="O48" s="7" t="str">
        <f>IF('[1]#source_data'!A50="","",'[1]#fixed_data'!$B$5)</f>
        <v>GB-CHC-1191713</v>
      </c>
      <c r="P48" s="7" t="str">
        <f>IF('[1]#source_data'!A50="","",'[1]#fixed_data'!$B$6)</f>
        <v>Sam and Bella Sebba Charitable Foundation</v>
      </c>
      <c r="Q48" s="7" t="str">
        <f>IF('[1]#source_data'!A50="","",IF('[1]#source_data'!M50="","",'[1]#source_data'!M50))</f>
        <v>Project grants</v>
      </c>
      <c r="R48" s="7" t="str">
        <f>IF('[1]#source_data'!A50="","",IF('[1]#source_data'!N50="","",'[1]#source_data'!N50))</f>
        <v>Violence Against Women and Girls</v>
      </c>
      <c r="S48" s="7" t="str">
        <f>IF('[1]#source_data'!A50="","",IF('[1]#source_data'!O50="","",'[1]#source_data'!O50))</f>
        <v>Wales</v>
      </c>
      <c r="T48" s="10">
        <f>IF('[1]#source_data'!A50="","",'[1]#fixed_data'!$B$7)</f>
        <v>44973</v>
      </c>
      <c r="U48" s="7" t="str">
        <f>IF('[1]#source_data'!A50="","",'[1]#fixed_data'!$B$8)</f>
        <v>https://sebbafoundation.org/</v>
      </c>
    </row>
    <row r="49" spans="1:21" s="11" customFormat="1" x14ac:dyDescent="0.3">
      <c r="A49" s="7" t="str">
        <f>IF('[1]#source_data'!A51="","",CONCATENATE('[1]#fixed_data'!$B$2&amp;'[1]#source_data'!A51))</f>
        <v>360G-SebbaFdn-1802</v>
      </c>
      <c r="B49" s="7" t="str">
        <f>IF('[1]#source_data'!A51="","",IF('[1]#source_data'!B51="","",'[1]#source_data'!B51))</f>
        <v xml:space="preserve">Grant to University of Glasgow </v>
      </c>
      <c r="C49" s="7" t="str">
        <f>IF('[1]#source_data'!A51="","",IF('[1]#source_data'!C51="","",'[1]#source_data'!C51))</f>
        <v>Towards a sexual violence law clinic</v>
      </c>
      <c r="D49" s="7" t="str">
        <f>IF('[1]#source_data'!A51="","",'[1]#fixed_data'!$B$3)</f>
        <v>GBP</v>
      </c>
      <c r="E49" s="8">
        <f>IF('[1]#source_data'!A51="","",IF('[1]#source_data'!D51="","",'[1]#source_data'!D51))</f>
        <v>93800</v>
      </c>
      <c r="F49" s="9">
        <f>IF('[1]#source_data'!A51="","",IF('[1]#source_data'!E51="","",'[1]#source_data'!E51))</f>
        <v>44987</v>
      </c>
      <c r="G49" s="9">
        <f>IF('[1]#source_data'!A51="","",IF('[1]#source_data'!F51="","",'[1]#source_data'!F51))</f>
        <v>45019</v>
      </c>
      <c r="H49" s="9">
        <f>IF('[1]#source_data'!A51="","",IF('[1]#source_data'!G51="","",'[1]#source_data'!G51))</f>
        <v>45749</v>
      </c>
      <c r="I49" s="7">
        <f>IF('[1]#source_data'!A51="","",IF('[1]#source_data'!H51="","",'[1]#source_data'!H51))</f>
        <v>24</v>
      </c>
      <c r="J49" s="7" t="str">
        <f>IF('[1]#source_data'!A51="","",IF(AND(L49="",M49=""),'[1]#fixed_data'!$B$4&amp;SUBSTITUTE(K49," ","-"),IF(L49="","GB-COH-"&amp;M49,IF(LEFT(L49,2)="SC","GB-SC-"&amp;L49,IF(AND(LEFT(L49,1)="1",LEN(L49)=6),"GB-NIC-"&amp;L49,"GB-CHC-"&amp;L49)))))</f>
        <v>360G-SebbaFdn-Org-University-of-Glasgow-</v>
      </c>
      <c r="K49" s="7" t="str">
        <f>IF('[1]#source_data'!A51="","",IF('[1]#source_data'!I51="","",'[1]#source_data'!I51))</f>
        <v xml:space="preserve">University of Glasgow </v>
      </c>
      <c r="L49" s="7" t="str">
        <f>IF('[1]#source_data'!A51="","",IF(ISBLANK('[1]#source_data'!J51),"",'[1]#source_data'!J51))</f>
        <v/>
      </c>
      <c r="M49" s="7" t="str">
        <f>IF('[1]#source_data'!A51="","",IF('[1]#source_data'!K51="","",TEXT('[1]#source_data'!K51,"00000000")))</f>
        <v/>
      </c>
      <c r="N49" s="7" t="str">
        <f>IF('[1]#source_data'!A51="","",IF('[1]#source_data'!L51="","",'[1]#source_data'!L51))</f>
        <v>G12 8QQ</v>
      </c>
      <c r="O49" s="7" t="str">
        <f>IF('[1]#source_data'!A51="","",'[1]#fixed_data'!$B$5)</f>
        <v>GB-CHC-1191713</v>
      </c>
      <c r="P49" s="7" t="str">
        <f>IF('[1]#source_data'!A51="","",'[1]#fixed_data'!$B$6)</f>
        <v>Sam and Bella Sebba Charitable Foundation</v>
      </c>
      <c r="Q49" s="7" t="str">
        <f>IF('[1]#source_data'!A51="","",IF('[1]#source_data'!M51="","",'[1]#source_data'!M51))</f>
        <v>Project grants</v>
      </c>
      <c r="R49" s="7" t="str">
        <f>IF('[1]#source_data'!A51="","",IF('[1]#source_data'!N51="","",'[1]#source_data'!N51))</f>
        <v>Violence Against Women and Girls</v>
      </c>
      <c r="S49" s="7" t="str">
        <f>IF('[1]#source_data'!A51="","",IF('[1]#source_data'!O51="","",'[1]#source_data'!O51))</f>
        <v>Scotland</v>
      </c>
      <c r="T49" s="10">
        <f>IF('[1]#source_data'!A51="","",'[1]#fixed_data'!$B$7)</f>
        <v>44973</v>
      </c>
      <c r="U49" s="7" t="str">
        <f>IF('[1]#source_data'!A51="","",'[1]#fixed_data'!$B$8)</f>
        <v>https://sebbafoundation.org/</v>
      </c>
    </row>
    <row r="50" spans="1:21" s="11" customFormat="1" x14ac:dyDescent="0.3">
      <c r="A50" s="7" t="str">
        <f>IF('[1]#source_data'!A52="","",CONCATENATE('[1]#fixed_data'!$B$2&amp;'[1]#source_data'!A52))</f>
        <v>360G-SebbaFdn-1801</v>
      </c>
      <c r="B50" s="7" t="str">
        <f>IF('[1]#source_data'!A52="","",IF('[1]#source_data'!B52="","",'[1]#source_data'!B52))</f>
        <v xml:space="preserve">Grant to Sex Education Forum </v>
      </c>
      <c r="C50" s="7" t="str">
        <f>IF('[1]#source_data'!A52="","",IF('[1]#source_data'!C52="","",'[1]#source_data'!C52))</f>
        <v>Towards RSE training programme</v>
      </c>
      <c r="D50" s="7" t="str">
        <f>IF('[1]#source_data'!A52="","",'[1]#fixed_data'!$B$3)</f>
        <v>GBP</v>
      </c>
      <c r="E50" s="8">
        <f>IF('[1]#source_data'!A52="","",IF('[1]#source_data'!D52="","",'[1]#source_data'!D52))</f>
        <v>73200</v>
      </c>
      <c r="F50" s="9">
        <f>IF('[1]#source_data'!A52="","",IF('[1]#source_data'!E52="","",'[1]#source_data'!E52))</f>
        <v>44987</v>
      </c>
      <c r="G50" s="9">
        <f>IF('[1]#source_data'!A52="","",IF('[1]#source_data'!F52="","",'[1]#source_data'!F52))</f>
        <v>45058</v>
      </c>
      <c r="H50" s="9">
        <f>IF('[1]#source_data'!A52="","",IF('[1]#source_data'!G52="","",'[1]#source_data'!G52))</f>
        <v>45788</v>
      </c>
      <c r="I50" s="7">
        <f>IF('[1]#source_data'!A52="","",IF('[1]#source_data'!H52="","",'[1]#source_data'!H52))</f>
        <v>24</v>
      </c>
      <c r="J50" s="7" t="str">
        <f>IF('[1]#source_data'!A52="","",IF(AND(L50="",M50=""),'[1]#fixed_data'!$B$4&amp;SUBSTITUTE(K50," ","-"),IF(L50="","GB-COH-"&amp;M50,IF(LEFT(L50,2)="SC","GB-SC-"&amp;L50,IF(AND(LEFT(L50,1)="1",LEN(L50)=6),"GB-NIC-"&amp;L50,"GB-CHC-"&amp;L50)))))</f>
        <v>GB-CHC-1193467</v>
      </c>
      <c r="K50" s="7" t="str">
        <f>IF('[1]#source_data'!A52="","",IF('[1]#source_data'!I52="","",'[1]#source_data'!I52))</f>
        <v xml:space="preserve">Sex Education Forum </v>
      </c>
      <c r="L50" s="7">
        <f>IF('[1]#source_data'!A52="","",IF(ISBLANK('[1]#source_data'!J52),"",'[1]#source_data'!J52))</f>
        <v>1193467</v>
      </c>
      <c r="M50" s="7" t="str">
        <f>IF('[1]#source_data'!A52="","",IF('[1]#source_data'!K52="","",TEXT('[1]#source_data'!K52,"00000000")))</f>
        <v/>
      </c>
      <c r="N50" s="7" t="str">
        <f>IF('[1]#source_data'!A52="","",IF('[1]#source_data'!L52="","",'[1]#source_data'!L52))</f>
        <v>SW4 4GP</v>
      </c>
      <c r="O50" s="7" t="str">
        <f>IF('[1]#source_data'!A52="","",'[1]#fixed_data'!$B$5)</f>
        <v>GB-CHC-1191713</v>
      </c>
      <c r="P50" s="7" t="str">
        <f>IF('[1]#source_data'!A52="","",'[1]#fixed_data'!$B$6)</f>
        <v>Sam and Bella Sebba Charitable Foundation</v>
      </c>
      <c r="Q50" s="7" t="str">
        <f>IF('[1]#source_data'!A52="","",IF('[1]#source_data'!M52="","",'[1]#source_data'!M52))</f>
        <v>Project grants</v>
      </c>
      <c r="R50" s="7" t="str">
        <f>IF('[1]#source_data'!A52="","",IF('[1]#source_data'!N52="","",'[1]#source_data'!N52))</f>
        <v>Violence Against Women and Girls</v>
      </c>
      <c r="S50" s="7" t="str">
        <f>IF('[1]#source_data'!A52="","",IF('[1]#source_data'!O52="","",'[1]#source_data'!O52))</f>
        <v>UK-wide</v>
      </c>
      <c r="T50" s="10">
        <f>IF('[1]#source_data'!A52="","",'[1]#fixed_data'!$B$7)</f>
        <v>44973</v>
      </c>
      <c r="U50" s="7" t="str">
        <f>IF('[1]#source_data'!A52="","",'[1]#fixed_data'!$B$8)</f>
        <v>https://sebbafoundation.org/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057E9917AB634CB7C45DAB63C21F36" ma:contentTypeVersion="16" ma:contentTypeDescription="Create a new document." ma:contentTypeScope="" ma:versionID="1167fa526a135f6873d740f51224555a">
  <xsd:schema xmlns:xsd="http://www.w3.org/2001/XMLSchema" xmlns:xs="http://www.w3.org/2001/XMLSchema" xmlns:p="http://schemas.microsoft.com/office/2006/metadata/properties" xmlns:ns2="2e1f52d2-1f09-49f0-81ec-29c6728bb33e" xmlns:ns3="76e95f8a-fd41-4ed9-8a6f-e53a18283993" targetNamespace="http://schemas.microsoft.com/office/2006/metadata/properties" ma:root="true" ma:fieldsID="e9fe11d1f9e2f56b9ced24ecacd52d90" ns2:_="" ns3:_="">
    <xsd:import namespace="2e1f52d2-1f09-49f0-81ec-29c6728bb33e"/>
    <xsd:import namespace="76e95f8a-fd41-4ed9-8a6f-e53a182839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f52d2-1f09-49f0-81ec-29c6728bb3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9c902b7-1f35-4882-a88a-cf65d7573a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95f8a-fd41-4ed9-8a6f-e53a1828399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fab7fe5-d60d-4368-9d4d-2ce2ea838dd8}" ma:internalName="TaxCatchAll" ma:showField="CatchAllData" ma:web="76e95f8a-fd41-4ed9-8a6f-e53a182839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F59115-F8D6-45CA-A05E-37A5A4FAB634}"/>
</file>

<file path=customXml/itemProps2.xml><?xml version="1.0" encoding="utf-8"?>
<ds:datastoreItem xmlns:ds="http://schemas.openxmlformats.org/officeDocument/2006/customXml" ds:itemID="{68A20750-8E5B-4E6B-AF8A-1A89A061916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360-data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Hewlett</dc:creator>
  <cp:lastModifiedBy>Jenny Hewlett</cp:lastModifiedBy>
  <dcterms:created xsi:type="dcterms:W3CDTF">2023-04-05T07:44:13Z</dcterms:created>
  <dcterms:modified xsi:type="dcterms:W3CDTF">2023-04-05T07:57:12Z</dcterms:modified>
</cp:coreProperties>
</file>